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7888F7F-9B76-4572-AAE7-5BFF800BFDA8}" xr6:coauthVersionLast="44" xr6:coauthVersionMax="44" xr10:uidLastSave="{00000000-0000-0000-0000-000000000000}"/>
  <bookViews>
    <workbookView xWindow="-108" yWindow="-108" windowWidth="23256" windowHeight="12576" tabRatio="914" firstSheet="122" activeTab="125" xr2:uid="{00000000-000D-0000-FFFF-FFFF00000000}"/>
  </bookViews>
  <sheets>
    <sheet name="Повенецкая 7а" sheetId="1" r:id="rId1"/>
    <sheet name="Повенецкая 8" sheetId="2" r:id="rId2"/>
    <sheet name="Повенецкая 9" sheetId="3" r:id="rId3"/>
    <sheet name="Повенецкая 10" sheetId="4" r:id="rId4"/>
    <sheet name="Повенецкая 11" sheetId="5" r:id="rId5"/>
    <sheet name="Повенецкая 12" sheetId="6" r:id="rId6"/>
    <sheet name="Повенецкая 13" sheetId="7" r:id="rId7"/>
    <sheet name="Труда 9" sheetId="8" r:id="rId8"/>
    <sheet name="Труда 10" sheetId="9" r:id="rId9"/>
    <sheet name="Труда 13" sheetId="10" r:id="rId10"/>
    <sheet name="Труда 19а" sheetId="14" r:id="rId11"/>
    <sheet name="Труда 14" sheetId="11" r:id="rId12"/>
    <sheet name="Труда 15" sheetId="12" r:id="rId13"/>
    <sheet name="Труда 19" sheetId="13" r:id="rId14"/>
    <sheet name="Труда 22" sheetId="15" r:id="rId15"/>
    <sheet name="Конституции 10" sheetId="16" r:id="rId16"/>
    <sheet name="Конституции 12" sheetId="17" r:id="rId17"/>
    <sheet name="Челюскинцев 22" sheetId="18" r:id="rId18"/>
    <sheet name="Челюскинцев 23" sheetId="19" r:id="rId19"/>
    <sheet name="Челюскинцев 24" sheetId="20" r:id="rId20"/>
    <sheet name="Онежская 1" sheetId="21" r:id="rId21"/>
    <sheet name="Конституции 22а" sheetId="22" r:id="rId22"/>
    <sheet name="Первомайская 1" sheetId="23" r:id="rId23"/>
    <sheet name="Первомайская 3" sheetId="24" r:id="rId24"/>
    <sheet name="Первомайская 4" sheetId="25" r:id="rId25"/>
    <sheet name="Первомайская 6" sheetId="26" r:id="rId26"/>
    <sheet name="Первомайская 5а" sheetId="27" r:id="rId27"/>
    <sheet name="Первомайская 9" sheetId="28" r:id="rId28"/>
    <sheet name="Первомайская 11" sheetId="29" r:id="rId29"/>
    <sheet name="Первомайская 14" sheetId="30" r:id="rId30"/>
    <sheet name="Первомайская 16" sheetId="31" r:id="rId31"/>
    <sheet name="Гагарина 1" sheetId="32" r:id="rId32"/>
    <sheet name="Гагарина 2" sheetId="33" r:id="rId33"/>
    <sheet name="Гагарина 3" sheetId="34" r:id="rId34"/>
    <sheet name="Гагарина 4" sheetId="35" r:id="rId35"/>
    <sheet name="Гагарина 5" sheetId="36" r:id="rId36"/>
    <sheet name="Гагарина 6" sheetId="37" r:id="rId37"/>
    <sheet name="Гагарина 7" sheetId="38" r:id="rId38"/>
    <sheet name="Гагарина 9" sheetId="39" r:id="rId39"/>
    <sheet name="Гагарина 10" sheetId="40" r:id="rId40"/>
    <sheet name="пер.Гагарина 12" sheetId="41" r:id="rId41"/>
    <sheet name="пер.Гагарина 11" sheetId="42" r:id="rId42"/>
    <sheet name="пер.Гагарина 13" sheetId="43" r:id="rId43"/>
    <sheet name="пер.Гагарина 10" sheetId="44" r:id="rId44"/>
    <sheet name="пер.Гагарина 9" sheetId="45" r:id="rId45"/>
    <sheet name="пер.Гагарина 7" sheetId="46" r:id="rId46"/>
    <sheet name="Ленина1" sheetId="47" r:id="rId47"/>
    <sheet name="Ленина 2" sheetId="48" r:id="rId48"/>
    <sheet name="Ленина 3" sheetId="49" r:id="rId49"/>
    <sheet name="Ленина 4" sheetId="50" r:id="rId50"/>
    <sheet name="ленина 5" sheetId="51" r:id="rId51"/>
    <sheet name="Ленина 11" sheetId="52" r:id="rId52"/>
    <sheet name="Ленина 12" sheetId="53" r:id="rId53"/>
    <sheet name="Ленина 14" sheetId="54" r:id="rId54"/>
    <sheet name="Ленина 15 " sheetId="55" r:id="rId55"/>
    <sheet name="Ленина 16" sheetId="56" r:id="rId56"/>
    <sheet name="Ленина 19" sheetId="57" r:id="rId57"/>
    <sheet name="Ленина 21" sheetId="58" r:id="rId58"/>
    <sheet name="Октябрьская 5" sheetId="59" r:id="rId59"/>
    <sheet name="Октябрьская 5 а" sheetId="60" r:id="rId60"/>
    <sheet name="Октябрьская 9" sheetId="61" r:id="rId61"/>
    <sheet name="Октябрьская 11" sheetId="62" r:id="rId62"/>
    <sheet name="Челюскинцев 10" sheetId="63" r:id="rId63"/>
    <sheet name="Челюскинцев 11" sheetId="64" r:id="rId64"/>
    <sheet name="Челюскинцев 12" sheetId="65" r:id="rId65"/>
    <sheet name="Челюскинцев 16" sheetId="66" r:id="rId66"/>
    <sheet name="Челюскинцев 18" sheetId="67" r:id="rId67"/>
    <sheet name="Молодежная 11" sheetId="68" r:id="rId68"/>
    <sheet name="Молодежная 12" sheetId="69" r:id="rId69"/>
    <sheet name="Молодежная 14" sheetId="70" r:id="rId70"/>
    <sheet name="Конституции16" sheetId="71" r:id="rId71"/>
    <sheet name="Конституции17" sheetId="72" r:id="rId72"/>
    <sheet name="Конституции 22" sheetId="73" r:id="rId73"/>
    <sheet name="Комсомольская 6" sheetId="74" r:id="rId74"/>
    <sheet name="Комсомольская 7" sheetId="75" r:id="rId75"/>
    <sheet name="Комсомольская 9" sheetId="76" r:id="rId76"/>
    <sheet name="Комсомольская 10" sheetId="77" r:id="rId77"/>
    <sheet name="Комсомольская 12" sheetId="78" r:id="rId78"/>
    <sheet name="Комсомольская 13" sheetId="79" r:id="rId79"/>
    <sheet name="Комсомольская 14" sheetId="80" r:id="rId80"/>
    <sheet name="Комсомольская 15" sheetId="81" r:id="rId81"/>
    <sheet name="Комсомольская 17" sheetId="82" r:id="rId82"/>
    <sheet name="Кирова 2" sheetId="83" r:id="rId83"/>
    <sheet name="Кирова 4" sheetId="84" r:id="rId84"/>
    <sheet name="Кирова 6" sheetId="85" r:id="rId85"/>
    <sheet name="Кирова 8" sheetId="86" r:id="rId86"/>
    <sheet name="Кирова 13а" sheetId="87" r:id="rId87"/>
    <sheet name="Кирова 15а" sheetId="88" r:id="rId88"/>
    <sheet name="Кирова 14" sheetId="89" r:id="rId89"/>
    <sheet name="Кирова 16" sheetId="90" r:id="rId90"/>
    <sheet name="Кирова 18" sheetId="91" r:id="rId91"/>
    <sheet name="Кирова 20" sheetId="92" r:id="rId92"/>
    <sheet name="Кирова 22" sheetId="93" r:id="rId93"/>
    <sheet name="горького 8а" sheetId="94" r:id="rId94"/>
    <sheet name="Кирова 24" sheetId="95" r:id="rId95"/>
    <sheet name="Кирова 26" sheetId="96" r:id="rId96"/>
    <sheet name="Кирова 28" sheetId="97" r:id="rId97"/>
    <sheet name="Клубный 1" sheetId="98" r:id="rId98"/>
    <sheet name="Клубный 2" sheetId="99" r:id="rId99"/>
    <sheet name="Клубный 3" sheetId="100" r:id="rId100"/>
    <sheet name="Клубный 4" sheetId="101" r:id="rId101"/>
    <sheet name="Заводская 3" sheetId="102" r:id="rId102"/>
    <sheet name="Заводская 4" sheetId="103" r:id="rId103"/>
    <sheet name="Горького 10" sheetId="105" r:id="rId104"/>
    <sheet name="Горького 11" sheetId="106" r:id="rId105"/>
    <sheet name="Горького 16" sheetId="107" r:id="rId106"/>
    <sheet name="Горького 12" sheetId="108" r:id="rId107"/>
    <sheet name="Нефтебаза 6" sheetId="109" r:id="rId108"/>
    <sheet name="Нефтебаза 8" sheetId="110" r:id="rId109"/>
    <sheet name="Нефтебаза 10" sheetId="111" r:id="rId110"/>
    <sheet name="Гористая 2" sheetId="112" r:id="rId111"/>
    <sheet name="Гористая 4" sheetId="113" r:id="rId112"/>
    <sheet name="Больничная 7" sheetId="114" r:id="rId113"/>
    <sheet name="Совхозная 1" sheetId="115" r:id="rId114"/>
    <sheet name="Совхозная 2" sheetId="116" r:id="rId115"/>
    <sheet name="Совхозная 3" sheetId="117" r:id="rId116"/>
    <sheet name="Совхозная 4" sheetId="118" r:id="rId117"/>
    <sheet name="Совхозная 5" sheetId="119" r:id="rId118"/>
    <sheet name="Совхозная 6" sheetId="120" r:id="rId119"/>
    <sheet name="Совхозная 8" sheetId="121" r:id="rId120"/>
    <sheet name="Совхозная 11" sheetId="122" r:id="rId121"/>
    <sheet name="нефтебаза 1" sheetId="123" r:id="rId122"/>
    <sheet name="нефтебаза 4" sheetId="124" r:id="rId123"/>
    <sheet name="центральная 40" sheetId="125" r:id="rId124"/>
    <sheet name="железнод 4" sheetId="126" r:id="rId125"/>
    <sheet name="заводская 14" sheetId="127" r:id="rId126"/>
    <sheet name="Лист1" sheetId="128" r:id="rId127"/>
    <sheet name="Лист2" sheetId="129" r:id="rId128"/>
    <sheet name="Лист3" sheetId="130" r:id="rId129"/>
  </sheets>
  <definedNames>
    <definedName name="Excel_BuiltIn_Print_Area_46">#REF!</definedName>
    <definedName name="_xlnm.Print_Area" localSheetId="112">'Больничная 7'!$A$1:$J$37</definedName>
    <definedName name="_xlnm.Print_Area" localSheetId="31">'Гагарина 1'!$A$1:$J$38</definedName>
    <definedName name="_xlnm.Print_Area" localSheetId="39">'Гагарина 10'!$A$1:$J$38</definedName>
    <definedName name="_xlnm.Print_Area" localSheetId="32">'Гагарина 2'!$A$1:$J$38</definedName>
    <definedName name="_xlnm.Print_Area" localSheetId="33">'Гагарина 3'!$A$1:$J$38</definedName>
    <definedName name="_xlnm.Print_Area" localSheetId="34">'Гагарина 4'!$A$1:$J$38</definedName>
    <definedName name="_xlnm.Print_Area" localSheetId="35">'Гагарина 5'!$A$1:$J$38</definedName>
    <definedName name="_xlnm.Print_Area" localSheetId="36">'Гагарина 6'!$A$1:$J$38</definedName>
    <definedName name="_xlnm.Print_Area" localSheetId="37">'Гагарина 7'!$A$1:$J$38</definedName>
    <definedName name="_xlnm.Print_Area" localSheetId="38">'Гагарина 9'!$A$1:$J$38</definedName>
    <definedName name="_xlnm.Print_Area" localSheetId="110">'Гористая 2'!$A$1:$J$38</definedName>
    <definedName name="_xlnm.Print_Area" localSheetId="111">'Гористая 4'!$A$1:$J$38</definedName>
    <definedName name="_xlnm.Print_Area" localSheetId="103">'Горького 10'!$A$1:$J$38</definedName>
    <definedName name="_xlnm.Print_Area" localSheetId="104">'Горького 11'!$A$1:$J$38</definedName>
    <definedName name="_xlnm.Print_Area" localSheetId="106">'Горького 12'!$A$1:$J$38</definedName>
    <definedName name="_xlnm.Print_Area" localSheetId="105">'Горького 16'!$A$1:$J$38</definedName>
    <definedName name="_xlnm.Print_Area" localSheetId="101">'Заводская 3'!$A$1:$J$38</definedName>
    <definedName name="_xlnm.Print_Area" localSheetId="102">'Заводская 4'!$A$1:$J$38</definedName>
    <definedName name="_xlnm.Print_Area" localSheetId="86">'Кирова 13а'!$A$1:$J$38</definedName>
    <definedName name="_xlnm.Print_Area" localSheetId="88">'Кирова 14'!$A$1:$J$38</definedName>
    <definedName name="_xlnm.Print_Area" localSheetId="87">'Кирова 15а'!$A$1:$J$38</definedName>
    <definedName name="_xlnm.Print_Area" localSheetId="89">'Кирова 16'!$A$1:$J$38</definedName>
    <definedName name="_xlnm.Print_Area" localSheetId="90">'Кирова 18'!$A$1:$J$38</definedName>
    <definedName name="_xlnm.Print_Area" localSheetId="82">'Кирова 2'!$A$1:$J$38</definedName>
    <definedName name="_xlnm.Print_Area" localSheetId="91">'Кирова 20'!$A$1:$J$38</definedName>
    <definedName name="_xlnm.Print_Area" localSheetId="92">'Кирова 22'!$A$1:$J$38</definedName>
    <definedName name="_xlnm.Print_Area" localSheetId="94">'Кирова 24'!$A$1:$J$38</definedName>
    <definedName name="_xlnm.Print_Area" localSheetId="95">'Кирова 26'!$A$1:$J$38</definedName>
    <definedName name="_xlnm.Print_Area" localSheetId="96">'Кирова 28'!$A$1:$J$38</definedName>
    <definedName name="_xlnm.Print_Area" localSheetId="83">'Кирова 4'!$A$1:$J$38</definedName>
    <definedName name="_xlnm.Print_Area" localSheetId="84">'Кирова 6'!$A$1:$J$38</definedName>
    <definedName name="_xlnm.Print_Area" localSheetId="85">'Кирова 8'!$A$1:$J$38</definedName>
    <definedName name="_xlnm.Print_Area" localSheetId="97">'Клубный 1'!$A$1:$J$38</definedName>
    <definedName name="_xlnm.Print_Area" localSheetId="98">'Клубный 2'!$A$1:$J$38</definedName>
    <definedName name="_xlnm.Print_Area" localSheetId="99">'Клубный 3'!$A$1:$J$38</definedName>
    <definedName name="_xlnm.Print_Area" localSheetId="100">'Клубный 4'!$A$1:$J$38</definedName>
    <definedName name="_xlnm.Print_Area" localSheetId="76">'Комсомольская 10'!$A$1:$J$38</definedName>
    <definedName name="_xlnm.Print_Area" localSheetId="77">'Комсомольская 12'!$A$1:$J$38</definedName>
    <definedName name="_xlnm.Print_Area" localSheetId="78">'Комсомольская 13'!$A$1:$J$38</definedName>
    <definedName name="_xlnm.Print_Area" localSheetId="79">'Комсомольская 14'!$A$1:$J$38</definedName>
    <definedName name="_xlnm.Print_Area" localSheetId="80">'Комсомольская 15'!$A$1:$J$38</definedName>
    <definedName name="_xlnm.Print_Area" localSheetId="81">'Комсомольская 17'!$A$1:$J$38</definedName>
    <definedName name="_xlnm.Print_Area" localSheetId="73">'Комсомольская 6'!$A$1:$J$38</definedName>
    <definedName name="_xlnm.Print_Area" localSheetId="74">'Комсомольская 7'!$A$1:$J$38</definedName>
    <definedName name="_xlnm.Print_Area" localSheetId="75">'Комсомольская 9'!$A$1:$J$38</definedName>
    <definedName name="_xlnm.Print_Area" localSheetId="15">'Конституции 10'!$A$1:$J$38</definedName>
    <definedName name="_xlnm.Print_Area" localSheetId="16">'Конституции 12'!$A$1:$J$38</definedName>
    <definedName name="_xlnm.Print_Area" localSheetId="72">'Конституции 22'!$A$1:$J$38</definedName>
    <definedName name="_xlnm.Print_Area" localSheetId="21">'Конституции 22а'!$A$1:$J$38</definedName>
    <definedName name="_xlnm.Print_Area" localSheetId="70">Конституции16!$A$1:$J$38</definedName>
    <definedName name="_xlnm.Print_Area" localSheetId="71">Конституции17!$A$1:$J$38</definedName>
    <definedName name="_xlnm.Print_Area" localSheetId="51">'Ленина 11'!$A$1:$J$38</definedName>
    <definedName name="_xlnm.Print_Area" localSheetId="52">'Ленина 12'!$A$1:$J$38</definedName>
    <definedName name="_xlnm.Print_Area" localSheetId="53">'Ленина 14'!$A$1:$J$38</definedName>
    <definedName name="_xlnm.Print_Area" localSheetId="54">'Ленина 15 '!$A$1:$J$38</definedName>
    <definedName name="_xlnm.Print_Area" localSheetId="55">'Ленина 16'!$A$1:$J$38</definedName>
    <definedName name="_xlnm.Print_Area" localSheetId="56">'Ленина 19'!$A$1:$J$38</definedName>
    <definedName name="_xlnm.Print_Area" localSheetId="47">'Ленина 2'!$A$1:$J$38</definedName>
    <definedName name="_xlnm.Print_Area" localSheetId="57">'Ленина 21'!$A$1:$J$38</definedName>
    <definedName name="_xlnm.Print_Area" localSheetId="48">'Ленина 3'!$A$1:$J$38</definedName>
    <definedName name="_xlnm.Print_Area" localSheetId="49">'Ленина 4'!$A$1:$J$38</definedName>
    <definedName name="_xlnm.Print_Area" localSheetId="50">'ленина 5'!$A$1:$J$38</definedName>
    <definedName name="_xlnm.Print_Area" localSheetId="46">Ленина1!$A$1:$J$38</definedName>
    <definedName name="_xlnm.Print_Area" localSheetId="67">'Молодежная 11'!$A$1:$J$38</definedName>
    <definedName name="_xlnm.Print_Area" localSheetId="68">'Молодежная 12'!$A$1:$J$38</definedName>
    <definedName name="_xlnm.Print_Area" localSheetId="69">'Молодежная 14'!$A$1:$J$38</definedName>
    <definedName name="_xlnm.Print_Area" localSheetId="109">'Нефтебаза 10'!$A$1:$J$38</definedName>
    <definedName name="_xlnm.Print_Area" localSheetId="107">'Нефтебаза 6'!$A$1:$J$38</definedName>
    <definedName name="_xlnm.Print_Area" localSheetId="108">'Нефтебаза 8'!$A$1:$J$38</definedName>
    <definedName name="_xlnm.Print_Area" localSheetId="61">'Октябрьская 11'!$A$1:$J$38</definedName>
    <definedName name="_xlnm.Print_Area" localSheetId="58">'Октябрьская 5'!$A$1:$J$35</definedName>
    <definedName name="_xlnm.Print_Area" localSheetId="59">'Октябрьская 5 а'!$A$1:$J$37</definedName>
    <definedName name="_xlnm.Print_Area" localSheetId="60">'Октябрьская 9'!$A$1:$J$38</definedName>
    <definedName name="_xlnm.Print_Area" localSheetId="20">'Онежская 1'!$A$1:$J$38</definedName>
    <definedName name="_xlnm.Print_Area" localSheetId="43">'пер.Гагарина 10'!$A$1:$J$38</definedName>
    <definedName name="_xlnm.Print_Area" localSheetId="41">'пер.Гагарина 11'!$A$1:$J$38</definedName>
    <definedName name="_xlnm.Print_Area" localSheetId="40">'пер.Гагарина 12'!$A$1:$J$38</definedName>
    <definedName name="_xlnm.Print_Area" localSheetId="42">'пер.Гагарина 13'!$A$1:$J$38</definedName>
    <definedName name="_xlnm.Print_Area" localSheetId="45">'пер.Гагарина 7'!$A$1:$J$38</definedName>
    <definedName name="_xlnm.Print_Area" localSheetId="44">'пер.Гагарина 9'!$A$1:$J$38</definedName>
    <definedName name="_xlnm.Print_Area" localSheetId="22">'Первомайская 1'!$A$1:$J$38</definedName>
    <definedName name="_xlnm.Print_Area" localSheetId="28">'Первомайская 11'!$A$1:$J$38</definedName>
    <definedName name="_xlnm.Print_Area" localSheetId="29">'Первомайская 14'!$A$1:$J$38</definedName>
    <definedName name="_xlnm.Print_Area" localSheetId="30">'Первомайская 16'!$A$1:$J$38</definedName>
    <definedName name="_xlnm.Print_Area" localSheetId="23">'Первомайская 3'!$A$1:$J$38</definedName>
    <definedName name="_xlnm.Print_Area" localSheetId="24">'Первомайская 4'!$A$1:$J$38</definedName>
    <definedName name="_xlnm.Print_Area" localSheetId="26">'Первомайская 5а'!$A$1:$J$38</definedName>
    <definedName name="_xlnm.Print_Area" localSheetId="25">'Первомайская 6'!$A$1:$J$38</definedName>
    <definedName name="_xlnm.Print_Area" localSheetId="27">'Первомайская 9'!$A$1:$J$38</definedName>
    <definedName name="_xlnm.Print_Area" localSheetId="3">'Повенецкая 10'!$A$1:$J$38</definedName>
    <definedName name="_xlnm.Print_Area" localSheetId="4">'Повенецкая 11'!$A$1:$J$38</definedName>
    <definedName name="_xlnm.Print_Area" localSheetId="5">'Повенецкая 12'!$A$1:$J$38</definedName>
    <definedName name="_xlnm.Print_Area" localSheetId="6">'Повенецкая 13'!$A$1:$J$38</definedName>
    <definedName name="_xlnm.Print_Area" localSheetId="0">'Повенецкая 7а'!$A$1:$J$39</definedName>
    <definedName name="_xlnm.Print_Area" localSheetId="1">'Повенецкая 8'!$A$1:$J$38</definedName>
    <definedName name="_xlnm.Print_Area" localSheetId="2">'Повенецкая 9'!$A$1:$J$38</definedName>
    <definedName name="_xlnm.Print_Area" localSheetId="113">'Совхозная 1'!$A$1:$J$38</definedName>
    <definedName name="_xlnm.Print_Area" localSheetId="120">'Совхозная 11'!$A$1:$J$38</definedName>
    <definedName name="_xlnm.Print_Area" localSheetId="114">'Совхозная 2'!$A$1:$J$38</definedName>
    <definedName name="_xlnm.Print_Area" localSheetId="115">'Совхозная 3'!$A$1:$J$38</definedName>
    <definedName name="_xlnm.Print_Area" localSheetId="116">'Совхозная 4'!$A$1:$J$38</definedName>
    <definedName name="_xlnm.Print_Area" localSheetId="117">'Совхозная 5'!$A$1:$J$38</definedName>
    <definedName name="_xlnm.Print_Area" localSheetId="118">'Совхозная 6'!$A$1:$J$38</definedName>
    <definedName name="_xlnm.Print_Area" localSheetId="119">'Совхозная 8'!$A$1:$J$38</definedName>
    <definedName name="_xlnm.Print_Area" localSheetId="8">'Труда 10'!$A$1:$J$38</definedName>
    <definedName name="_xlnm.Print_Area" localSheetId="9">'Труда 13'!$A$1:$J$38</definedName>
    <definedName name="_xlnm.Print_Area" localSheetId="11">'Труда 14'!$A$1:$J$38</definedName>
    <definedName name="_xlnm.Print_Area" localSheetId="12">'Труда 15'!$A$1:$J$38</definedName>
    <definedName name="_xlnm.Print_Area" localSheetId="13">'Труда 19'!$A$1:$J$38</definedName>
    <definedName name="_xlnm.Print_Area" localSheetId="10">'Труда 19а'!$A$1:$J$38</definedName>
    <definedName name="_xlnm.Print_Area" localSheetId="14">'Труда 22'!$A$1:$J$38</definedName>
    <definedName name="_xlnm.Print_Area" localSheetId="7">'Труда 9'!$A$1:$J$38</definedName>
    <definedName name="_xlnm.Print_Area" localSheetId="62">'Челюскинцев 10'!$A$1:$J$38</definedName>
    <definedName name="_xlnm.Print_Area" localSheetId="63">'Челюскинцев 11'!$A$1:$J$38</definedName>
    <definedName name="_xlnm.Print_Area" localSheetId="64">'Челюскинцев 12'!$A$1:$J$38</definedName>
    <definedName name="_xlnm.Print_Area" localSheetId="65">'Челюскинцев 16'!$A$1:$J$38</definedName>
    <definedName name="_xlnm.Print_Area" localSheetId="66">'Челюскинцев 18'!$A$1:$J$38</definedName>
    <definedName name="_xlnm.Print_Area" localSheetId="17">'Челюскинцев 22'!$A$1:$J$39</definedName>
    <definedName name="_xlnm.Print_Area" localSheetId="18">'Челюскинцев 23'!$A$1:$J$38</definedName>
    <definedName name="_xlnm.Print_Area" localSheetId="19">'Челюскинцев 24'!$A$1:$J$38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27" l="1"/>
  <c r="I30" i="127"/>
  <c r="I31" i="127"/>
  <c r="I32" i="127"/>
  <c r="I33" i="127"/>
  <c r="I34" i="127"/>
  <c r="I35" i="127"/>
  <c r="I36" i="127"/>
  <c r="I37" i="127"/>
  <c r="I31" i="126"/>
  <c r="I37" i="125"/>
  <c r="I36" i="125"/>
  <c r="I35" i="125"/>
  <c r="I34" i="125"/>
  <c r="I33" i="125"/>
  <c r="I32" i="125"/>
  <c r="I31" i="125"/>
  <c r="I30" i="125"/>
  <c r="I29" i="125"/>
  <c r="I28" i="125"/>
  <c r="I29" i="124"/>
  <c r="I30" i="124"/>
  <c r="I31" i="124"/>
  <c r="I32" i="124"/>
  <c r="I33" i="124"/>
  <c r="I34" i="124"/>
  <c r="I35" i="124"/>
  <c r="I36" i="124"/>
  <c r="I37" i="124"/>
  <c r="I29" i="123"/>
  <c r="I30" i="123"/>
  <c r="I31" i="123"/>
  <c r="I32" i="123"/>
  <c r="I33" i="123"/>
  <c r="I34" i="123"/>
  <c r="I35" i="123"/>
  <c r="I36" i="123"/>
  <c r="I37" i="123"/>
  <c r="I31" i="122"/>
  <c r="I35" i="122"/>
  <c r="I38" i="123"/>
  <c r="I28" i="123"/>
  <c r="I28" i="114"/>
  <c r="I29" i="114"/>
  <c r="I30" i="114"/>
  <c r="I31" i="114"/>
  <c r="I32" i="114"/>
  <c r="I33" i="114"/>
  <c r="I34" i="114"/>
  <c r="I35" i="114"/>
  <c r="I36" i="114"/>
  <c r="I30" i="112"/>
  <c r="I29" i="85"/>
  <c r="I30" i="85"/>
  <c r="I31" i="85"/>
  <c r="I32" i="85"/>
  <c r="I33" i="85"/>
  <c r="I34" i="85"/>
  <c r="I35" i="85"/>
  <c r="I36" i="85"/>
  <c r="I37" i="85"/>
  <c r="I29" i="84"/>
  <c r="I30" i="84"/>
  <c r="I31" i="84"/>
  <c r="I32" i="84"/>
  <c r="I33" i="84"/>
  <c r="I34" i="84"/>
  <c r="I35" i="84"/>
  <c r="I36" i="84"/>
  <c r="I37" i="84"/>
  <c r="I29" i="83"/>
  <c r="I30" i="83"/>
  <c r="I31" i="83"/>
  <c r="I32" i="83"/>
  <c r="I33" i="83"/>
  <c r="I34" i="83"/>
  <c r="I35" i="83"/>
  <c r="I36" i="83"/>
  <c r="I37" i="83"/>
  <c r="I29" i="82"/>
  <c r="I30" i="82"/>
  <c r="I31" i="82"/>
  <c r="I32" i="82"/>
  <c r="I33" i="82"/>
  <c r="I34" i="82"/>
  <c r="I35" i="82"/>
  <c r="I36" i="82"/>
  <c r="I37" i="82"/>
  <c r="I36" i="67"/>
  <c r="I29" i="61"/>
  <c r="I30" i="61"/>
  <c r="I31" i="61"/>
  <c r="I32" i="61"/>
  <c r="I33" i="61"/>
  <c r="I34" i="61"/>
  <c r="I35" i="61"/>
  <c r="I36" i="61"/>
  <c r="I37" i="61"/>
  <c r="I37" i="60"/>
  <c r="I28" i="60"/>
  <c r="I29" i="60"/>
  <c r="I30" i="60"/>
  <c r="I31" i="60"/>
  <c r="I32" i="60"/>
  <c r="I33" i="60"/>
  <c r="I34" i="60"/>
  <c r="I35" i="60"/>
  <c r="I36" i="60"/>
  <c r="I35" i="59"/>
  <c r="I27" i="59"/>
  <c r="I28" i="59"/>
  <c r="I29" i="59"/>
  <c r="I30" i="59"/>
  <c r="I31" i="59"/>
  <c r="I32" i="59"/>
  <c r="I33" i="59"/>
  <c r="I34" i="59"/>
  <c r="I37" i="58"/>
  <c r="I29" i="46"/>
  <c r="I30" i="46"/>
  <c r="I31" i="46"/>
  <c r="I32" i="46"/>
  <c r="I33" i="46"/>
  <c r="I34" i="46"/>
  <c r="I35" i="46"/>
  <c r="I36" i="46"/>
  <c r="I37" i="46"/>
  <c r="I34" i="3"/>
  <c r="I38" i="125" l="1"/>
  <c r="G38" i="51"/>
  <c r="R58" i="1" l="1"/>
  <c r="G38" i="113" l="1"/>
  <c r="G38" i="109"/>
  <c r="G38" i="105"/>
  <c r="I21" i="82" l="1"/>
  <c r="I29" i="53" l="1"/>
  <c r="I30" i="53"/>
  <c r="I31" i="53"/>
  <c r="I32" i="53"/>
  <c r="I33" i="53"/>
  <c r="I34" i="53"/>
  <c r="I35" i="53"/>
  <c r="I36" i="53"/>
  <c r="I37" i="53"/>
  <c r="I21" i="1" l="1"/>
  <c r="I28" i="127" l="1"/>
  <c r="G23" i="127"/>
  <c r="E23" i="127"/>
  <c r="I23" i="127" s="1"/>
  <c r="I22" i="127"/>
  <c r="I21" i="127"/>
  <c r="I37" i="126"/>
  <c r="I36" i="126"/>
  <c r="I35" i="126"/>
  <c r="I34" i="126"/>
  <c r="I33" i="126"/>
  <c r="I32" i="126"/>
  <c r="I30" i="126"/>
  <c r="I29" i="126"/>
  <c r="I28" i="126"/>
  <c r="G23" i="126"/>
  <c r="E23" i="126"/>
  <c r="I23" i="126" s="1"/>
  <c r="I22" i="126"/>
  <c r="I21" i="126"/>
  <c r="G23" i="125"/>
  <c r="E23" i="125"/>
  <c r="I21" i="125"/>
  <c r="I23" i="125" s="1"/>
  <c r="I28" i="124"/>
  <c r="G23" i="124"/>
  <c r="E23" i="124"/>
  <c r="I21" i="124"/>
  <c r="I23" i="124" s="1"/>
  <c r="G23" i="123"/>
  <c r="E23" i="123"/>
  <c r="I21" i="123"/>
  <c r="I23" i="123" s="1"/>
  <c r="I37" i="122"/>
  <c r="I36" i="122"/>
  <c r="I34" i="122"/>
  <c r="I33" i="122"/>
  <c r="I32" i="122"/>
  <c r="I30" i="122"/>
  <c r="I29" i="122"/>
  <c r="I28" i="122"/>
  <c r="G23" i="122"/>
  <c r="E23" i="122"/>
  <c r="I21" i="122"/>
  <c r="I23" i="122" s="1"/>
  <c r="I37" i="121"/>
  <c r="I36" i="121"/>
  <c r="I35" i="121"/>
  <c r="I34" i="121"/>
  <c r="I33" i="121"/>
  <c r="I32" i="121"/>
  <c r="I31" i="121"/>
  <c r="I30" i="121"/>
  <c r="I29" i="121"/>
  <c r="I28" i="121"/>
  <c r="G23" i="121"/>
  <c r="E23" i="121"/>
  <c r="I21" i="121"/>
  <c r="I23" i="121" s="1"/>
  <c r="I37" i="120"/>
  <c r="I36" i="120"/>
  <c r="I35" i="120"/>
  <c r="I34" i="120"/>
  <c r="I33" i="120"/>
  <c r="I32" i="120"/>
  <c r="I31" i="120"/>
  <c r="I30" i="120"/>
  <c r="I29" i="120"/>
  <c r="I28" i="120"/>
  <c r="G23" i="120"/>
  <c r="E23" i="120"/>
  <c r="I21" i="120"/>
  <c r="I23" i="120" s="1"/>
  <c r="I37" i="119"/>
  <c r="I36" i="119"/>
  <c r="I35" i="119"/>
  <c r="I34" i="119"/>
  <c r="I33" i="119"/>
  <c r="I32" i="119"/>
  <c r="I31" i="119"/>
  <c r="I30" i="119"/>
  <c r="I29" i="119"/>
  <c r="I28" i="119"/>
  <c r="G23" i="119"/>
  <c r="E23" i="119"/>
  <c r="I21" i="119"/>
  <c r="I23" i="119" s="1"/>
  <c r="I37" i="118"/>
  <c r="I36" i="118"/>
  <c r="I35" i="118"/>
  <c r="I34" i="118"/>
  <c r="I33" i="118"/>
  <c r="I32" i="118"/>
  <c r="I31" i="118"/>
  <c r="I30" i="118"/>
  <c r="I29" i="118"/>
  <c r="I28" i="118"/>
  <c r="G23" i="118"/>
  <c r="E23" i="118"/>
  <c r="I21" i="118"/>
  <c r="I23" i="118" s="1"/>
  <c r="I37" i="117"/>
  <c r="I36" i="117"/>
  <c r="I35" i="117"/>
  <c r="I34" i="117"/>
  <c r="I33" i="117"/>
  <c r="I32" i="117"/>
  <c r="I31" i="117"/>
  <c r="I30" i="117"/>
  <c r="I29" i="117"/>
  <c r="I28" i="117"/>
  <c r="G23" i="117"/>
  <c r="E23" i="117"/>
  <c r="I21" i="117"/>
  <c r="I23" i="117" s="1"/>
  <c r="I37" i="116"/>
  <c r="I36" i="116"/>
  <c r="I35" i="116"/>
  <c r="I34" i="116"/>
  <c r="I33" i="116"/>
  <c r="I32" i="116"/>
  <c r="I31" i="116"/>
  <c r="I30" i="116"/>
  <c r="I29" i="116"/>
  <c r="I28" i="116"/>
  <c r="G23" i="116"/>
  <c r="E23" i="116"/>
  <c r="I21" i="116"/>
  <c r="I23" i="116" s="1"/>
  <c r="I37" i="115"/>
  <c r="I36" i="115"/>
  <c r="I35" i="115"/>
  <c r="I34" i="115"/>
  <c r="I33" i="115"/>
  <c r="I32" i="115"/>
  <c r="I31" i="115"/>
  <c r="I30" i="115"/>
  <c r="I29" i="115"/>
  <c r="I28" i="115"/>
  <c r="G23" i="115"/>
  <c r="E23" i="115"/>
  <c r="I21" i="115"/>
  <c r="I23" i="115" s="1"/>
  <c r="I27" i="114"/>
  <c r="I37" i="114" s="1"/>
  <c r="G22" i="114"/>
  <c r="E22" i="114"/>
  <c r="I20" i="114"/>
  <c r="I22" i="114" s="1"/>
  <c r="I37" i="113"/>
  <c r="I36" i="113"/>
  <c r="I35" i="113"/>
  <c r="I34" i="113"/>
  <c r="I33" i="113"/>
  <c r="I32" i="113"/>
  <c r="I31" i="113"/>
  <c r="I30" i="113"/>
  <c r="I29" i="113"/>
  <c r="I28" i="113"/>
  <c r="G23" i="113"/>
  <c r="E23" i="113"/>
  <c r="I21" i="113"/>
  <c r="I23" i="113" s="1"/>
  <c r="I37" i="112"/>
  <c r="I36" i="112"/>
  <c r="I35" i="112"/>
  <c r="I34" i="112"/>
  <c r="I33" i="112"/>
  <c r="I32" i="112"/>
  <c r="I31" i="112"/>
  <c r="I29" i="112"/>
  <c r="I28" i="112"/>
  <c r="G23" i="112"/>
  <c r="E23" i="112"/>
  <c r="I21" i="112"/>
  <c r="I23" i="112" s="1"/>
  <c r="I37" i="111"/>
  <c r="I36" i="111"/>
  <c r="I35" i="111"/>
  <c r="I34" i="111"/>
  <c r="I33" i="111"/>
  <c r="I32" i="111"/>
  <c r="I31" i="111"/>
  <c r="I30" i="111"/>
  <c r="I29" i="111"/>
  <c r="I28" i="111"/>
  <c r="G23" i="111"/>
  <c r="E23" i="111"/>
  <c r="I21" i="111"/>
  <c r="I23" i="111" s="1"/>
  <c r="I37" i="110"/>
  <c r="I36" i="110"/>
  <c r="I35" i="110"/>
  <c r="I34" i="110"/>
  <c r="I33" i="110"/>
  <c r="I32" i="110"/>
  <c r="I31" i="110"/>
  <c r="I30" i="110"/>
  <c r="I29" i="110"/>
  <c r="I28" i="110"/>
  <c r="G23" i="110"/>
  <c r="E23" i="110"/>
  <c r="I21" i="110"/>
  <c r="I23" i="110" s="1"/>
  <c r="I37" i="109"/>
  <c r="I36" i="109"/>
  <c r="I35" i="109"/>
  <c r="I34" i="109"/>
  <c r="I33" i="109"/>
  <c r="I32" i="109"/>
  <c r="I31" i="109"/>
  <c r="I30" i="109"/>
  <c r="I29" i="109"/>
  <c r="I28" i="109"/>
  <c r="G23" i="109"/>
  <c r="E23" i="109"/>
  <c r="I21" i="109"/>
  <c r="I23" i="109" s="1"/>
  <c r="I37" i="108"/>
  <c r="I36" i="108"/>
  <c r="I35" i="108"/>
  <c r="I34" i="108"/>
  <c r="I33" i="108"/>
  <c r="I32" i="108"/>
  <c r="I31" i="108"/>
  <c r="I30" i="108"/>
  <c r="I29" i="108"/>
  <c r="I28" i="108"/>
  <c r="I23" i="108"/>
  <c r="G23" i="108"/>
  <c r="E23" i="108"/>
  <c r="I21" i="108"/>
  <c r="I37" i="107"/>
  <c r="I36" i="107"/>
  <c r="I35" i="107"/>
  <c r="I34" i="107"/>
  <c r="I33" i="107"/>
  <c r="I32" i="107"/>
  <c r="I31" i="107"/>
  <c r="I30" i="107"/>
  <c r="I29" i="107"/>
  <c r="I28" i="107"/>
  <c r="G23" i="107"/>
  <c r="E23" i="107"/>
  <c r="I21" i="107"/>
  <c r="I23" i="107" s="1"/>
  <c r="I37" i="106"/>
  <c r="I36" i="106"/>
  <c r="I35" i="106"/>
  <c r="I34" i="106"/>
  <c r="I33" i="106"/>
  <c r="I32" i="106"/>
  <c r="I31" i="106"/>
  <c r="I30" i="106"/>
  <c r="I29" i="106"/>
  <c r="I28" i="106"/>
  <c r="G23" i="106"/>
  <c r="E23" i="106"/>
  <c r="I21" i="106"/>
  <c r="I23" i="106" s="1"/>
  <c r="I37" i="105"/>
  <c r="I36" i="105"/>
  <c r="I35" i="105"/>
  <c r="I34" i="105"/>
  <c r="I33" i="105"/>
  <c r="I32" i="105"/>
  <c r="I31" i="105"/>
  <c r="I30" i="105"/>
  <c r="I29" i="105"/>
  <c r="I28" i="105"/>
  <c r="G23" i="105"/>
  <c r="E23" i="105"/>
  <c r="I21" i="105"/>
  <c r="I23" i="105" s="1"/>
  <c r="I37" i="103"/>
  <c r="I36" i="103"/>
  <c r="I35" i="103"/>
  <c r="I34" i="103"/>
  <c r="I33" i="103"/>
  <c r="I32" i="103"/>
  <c r="I31" i="103"/>
  <c r="I30" i="103"/>
  <c r="I29" i="103"/>
  <c r="I28" i="103"/>
  <c r="G23" i="103"/>
  <c r="E23" i="103"/>
  <c r="I21" i="103"/>
  <c r="I37" i="102"/>
  <c r="I36" i="102"/>
  <c r="I35" i="102"/>
  <c r="I34" i="102"/>
  <c r="I33" i="102"/>
  <c r="I32" i="102"/>
  <c r="I31" i="102"/>
  <c r="I30" i="102"/>
  <c r="I29" i="102"/>
  <c r="I28" i="102"/>
  <c r="G23" i="102"/>
  <c r="I21" i="102"/>
  <c r="I23" i="102" s="1"/>
  <c r="I37" i="101"/>
  <c r="I36" i="101"/>
  <c r="I35" i="101"/>
  <c r="I34" i="101"/>
  <c r="I33" i="101"/>
  <c r="I32" i="101"/>
  <c r="I31" i="101"/>
  <c r="I30" i="101"/>
  <c r="I29" i="101"/>
  <c r="I28" i="101"/>
  <c r="G23" i="101"/>
  <c r="E23" i="101"/>
  <c r="I21" i="101"/>
  <c r="I23" i="101" s="1"/>
  <c r="I37" i="100"/>
  <c r="I36" i="100"/>
  <c r="I35" i="100"/>
  <c r="I34" i="100"/>
  <c r="I33" i="100"/>
  <c r="I32" i="100"/>
  <c r="I31" i="100"/>
  <c r="I30" i="100"/>
  <c r="I29" i="100"/>
  <c r="I28" i="100"/>
  <c r="G23" i="100"/>
  <c r="E23" i="100"/>
  <c r="I23" i="100"/>
  <c r="I37" i="99"/>
  <c r="I36" i="99"/>
  <c r="I35" i="99"/>
  <c r="I34" i="99"/>
  <c r="I33" i="99"/>
  <c r="I32" i="99"/>
  <c r="I31" i="99"/>
  <c r="I30" i="99"/>
  <c r="I29" i="99"/>
  <c r="I28" i="99"/>
  <c r="I38" i="99" s="1"/>
  <c r="G23" i="99"/>
  <c r="E23" i="99"/>
  <c r="I21" i="99"/>
  <c r="I23" i="99" s="1"/>
  <c r="I37" i="98"/>
  <c r="I36" i="98"/>
  <c r="I35" i="98"/>
  <c r="I34" i="98"/>
  <c r="I33" i="98"/>
  <c r="I32" i="98"/>
  <c r="I31" i="98"/>
  <c r="I30" i="98"/>
  <c r="I29" i="98"/>
  <c r="I28" i="98"/>
  <c r="G23" i="98"/>
  <c r="E23" i="98"/>
  <c r="I21" i="98"/>
  <c r="I23" i="98" s="1"/>
  <c r="I37" i="97"/>
  <c r="I36" i="97"/>
  <c r="I35" i="97"/>
  <c r="I34" i="97"/>
  <c r="I33" i="97"/>
  <c r="I32" i="97"/>
  <c r="I31" i="97"/>
  <c r="I30" i="97"/>
  <c r="I29" i="97"/>
  <c r="I28" i="97"/>
  <c r="G23" i="97"/>
  <c r="E23" i="97"/>
  <c r="I21" i="97"/>
  <c r="I23" i="97" s="1"/>
  <c r="I37" i="96"/>
  <c r="I36" i="96"/>
  <c r="I35" i="96"/>
  <c r="I34" i="96"/>
  <c r="I33" i="96"/>
  <c r="I32" i="96"/>
  <c r="I31" i="96"/>
  <c r="I30" i="96"/>
  <c r="I29" i="96"/>
  <c r="I28" i="96"/>
  <c r="G23" i="96"/>
  <c r="E23" i="96"/>
  <c r="I21" i="96"/>
  <c r="I23" i="96" s="1"/>
  <c r="I37" i="95"/>
  <c r="I36" i="95"/>
  <c r="I35" i="95"/>
  <c r="I34" i="95"/>
  <c r="I33" i="95"/>
  <c r="I32" i="95"/>
  <c r="I31" i="95"/>
  <c r="I30" i="95"/>
  <c r="I29" i="95"/>
  <c r="I28" i="95"/>
  <c r="G23" i="95"/>
  <c r="E23" i="95"/>
  <c r="I21" i="95"/>
  <c r="I23" i="95" s="1"/>
  <c r="I37" i="94"/>
  <c r="I36" i="94"/>
  <c r="I35" i="94"/>
  <c r="I34" i="94"/>
  <c r="I33" i="94"/>
  <c r="I32" i="94"/>
  <c r="I31" i="94"/>
  <c r="I30" i="94"/>
  <c r="I29" i="94"/>
  <c r="I28" i="94"/>
  <c r="G23" i="94"/>
  <c r="E23" i="94"/>
  <c r="I21" i="94"/>
  <c r="I23" i="94" s="1"/>
  <c r="I37" i="93"/>
  <c r="I36" i="93"/>
  <c r="I35" i="93"/>
  <c r="I34" i="93"/>
  <c r="I33" i="93"/>
  <c r="I32" i="93"/>
  <c r="I31" i="93"/>
  <c r="I30" i="93"/>
  <c r="I29" i="93"/>
  <c r="I28" i="93"/>
  <c r="G23" i="93"/>
  <c r="E23" i="93"/>
  <c r="I21" i="93"/>
  <c r="I23" i="93" s="1"/>
  <c r="I37" i="92"/>
  <c r="I36" i="92"/>
  <c r="I35" i="92"/>
  <c r="I34" i="92"/>
  <c r="I33" i="92"/>
  <c r="I32" i="92"/>
  <c r="I31" i="92"/>
  <c r="I30" i="92"/>
  <c r="I29" i="92"/>
  <c r="I28" i="92"/>
  <c r="G23" i="92"/>
  <c r="E23" i="92"/>
  <c r="I21" i="92"/>
  <c r="I23" i="92" s="1"/>
  <c r="I37" i="91"/>
  <c r="I36" i="91"/>
  <c r="I35" i="91"/>
  <c r="I34" i="91"/>
  <c r="I33" i="91"/>
  <c r="I32" i="91"/>
  <c r="I31" i="91"/>
  <c r="I30" i="91"/>
  <c r="I29" i="91"/>
  <c r="I28" i="91"/>
  <c r="G23" i="91"/>
  <c r="E23" i="91"/>
  <c r="I21" i="91"/>
  <c r="I23" i="91" s="1"/>
  <c r="I37" i="90"/>
  <c r="I36" i="90"/>
  <c r="I35" i="90"/>
  <c r="I34" i="90"/>
  <c r="I33" i="90"/>
  <c r="I32" i="90"/>
  <c r="I31" i="90"/>
  <c r="I30" i="90"/>
  <c r="I29" i="90"/>
  <c r="I28" i="90"/>
  <c r="G23" i="90"/>
  <c r="E23" i="90"/>
  <c r="I21" i="90"/>
  <c r="I23" i="90" s="1"/>
  <c r="I37" i="89"/>
  <c r="I36" i="89"/>
  <c r="I35" i="89"/>
  <c r="I34" i="89"/>
  <c r="I33" i="89"/>
  <c r="I32" i="89"/>
  <c r="I31" i="89"/>
  <c r="I30" i="89"/>
  <c r="I29" i="89"/>
  <c r="I28" i="89"/>
  <c r="G23" i="89"/>
  <c r="E23" i="89"/>
  <c r="I21" i="89"/>
  <c r="I23" i="89" s="1"/>
  <c r="I37" i="88"/>
  <c r="I36" i="88"/>
  <c r="I35" i="88"/>
  <c r="I34" i="88"/>
  <c r="I33" i="88"/>
  <c r="I32" i="88"/>
  <c r="I31" i="88"/>
  <c r="I30" i="88"/>
  <c r="I29" i="88"/>
  <c r="I28" i="88"/>
  <c r="G23" i="88"/>
  <c r="E23" i="88"/>
  <c r="I21" i="88"/>
  <c r="I23" i="88" s="1"/>
  <c r="I37" i="87"/>
  <c r="I36" i="87"/>
  <c r="I35" i="87"/>
  <c r="I34" i="87"/>
  <c r="I33" i="87"/>
  <c r="I32" i="87"/>
  <c r="I31" i="87"/>
  <c r="I30" i="87"/>
  <c r="I29" i="87"/>
  <c r="I28" i="87"/>
  <c r="G23" i="87"/>
  <c r="E23" i="87"/>
  <c r="I21" i="87"/>
  <c r="I23" i="87" s="1"/>
  <c r="I37" i="86"/>
  <c r="I36" i="86"/>
  <c r="I35" i="86"/>
  <c r="I34" i="86"/>
  <c r="I33" i="86"/>
  <c r="I32" i="86"/>
  <c r="I31" i="86"/>
  <c r="I30" i="86"/>
  <c r="I29" i="86"/>
  <c r="I28" i="86"/>
  <c r="G23" i="86"/>
  <c r="E23" i="86"/>
  <c r="I21" i="86"/>
  <c r="I23" i="86" s="1"/>
  <c r="I28" i="85"/>
  <c r="G23" i="85"/>
  <c r="E23" i="85"/>
  <c r="I21" i="85"/>
  <c r="I23" i="85" s="1"/>
  <c r="I28" i="84"/>
  <c r="G23" i="84"/>
  <c r="E23" i="84"/>
  <c r="I21" i="84"/>
  <c r="I23" i="84" s="1"/>
  <c r="I28" i="83"/>
  <c r="G23" i="83"/>
  <c r="E23" i="83"/>
  <c r="I21" i="83"/>
  <c r="I23" i="83" s="1"/>
  <c r="I28" i="82"/>
  <c r="G23" i="82"/>
  <c r="E23" i="82"/>
  <c r="I23" i="82"/>
  <c r="I37" i="81"/>
  <c r="I36" i="81"/>
  <c r="I35" i="81"/>
  <c r="I34" i="81"/>
  <c r="I33" i="81"/>
  <c r="I32" i="81"/>
  <c r="I31" i="81"/>
  <c r="I30" i="81"/>
  <c r="I29" i="81"/>
  <c r="I28" i="81"/>
  <c r="G23" i="81"/>
  <c r="E23" i="81"/>
  <c r="I21" i="81"/>
  <c r="I23" i="81" s="1"/>
  <c r="I37" i="80"/>
  <c r="I36" i="80"/>
  <c r="I35" i="80"/>
  <c r="I34" i="80"/>
  <c r="I33" i="80"/>
  <c r="I32" i="80"/>
  <c r="I31" i="80"/>
  <c r="I30" i="80"/>
  <c r="I29" i="80"/>
  <c r="I28" i="80"/>
  <c r="G23" i="80"/>
  <c r="E23" i="80"/>
  <c r="I21" i="80"/>
  <c r="I23" i="80" s="1"/>
  <c r="I37" i="79"/>
  <c r="I36" i="79"/>
  <c r="I35" i="79"/>
  <c r="I34" i="79"/>
  <c r="I33" i="79"/>
  <c r="I32" i="79"/>
  <c r="I31" i="79"/>
  <c r="I30" i="79"/>
  <c r="I29" i="79"/>
  <c r="I28" i="79"/>
  <c r="G23" i="79"/>
  <c r="E23" i="79"/>
  <c r="I21" i="79"/>
  <c r="I23" i="79" s="1"/>
  <c r="I37" i="78"/>
  <c r="I36" i="78"/>
  <c r="I35" i="78"/>
  <c r="I34" i="78"/>
  <c r="I33" i="78"/>
  <c r="I32" i="78"/>
  <c r="I31" i="78"/>
  <c r="I30" i="78"/>
  <c r="I29" i="78"/>
  <c r="I28" i="78"/>
  <c r="I23" i="78"/>
  <c r="G23" i="78"/>
  <c r="E23" i="78"/>
  <c r="I21" i="78"/>
  <c r="I37" i="77"/>
  <c r="I36" i="77"/>
  <c r="I35" i="77"/>
  <c r="I34" i="77"/>
  <c r="I33" i="77"/>
  <c r="I32" i="77"/>
  <c r="I31" i="77"/>
  <c r="I30" i="77"/>
  <c r="I29" i="77"/>
  <c r="I28" i="77"/>
  <c r="G23" i="77"/>
  <c r="E23" i="77"/>
  <c r="I21" i="77"/>
  <c r="I23" i="77" s="1"/>
  <c r="I37" i="76"/>
  <c r="I36" i="76"/>
  <c r="I35" i="76"/>
  <c r="I34" i="76"/>
  <c r="I33" i="76"/>
  <c r="I32" i="76"/>
  <c r="I31" i="76"/>
  <c r="I30" i="76"/>
  <c r="I29" i="76"/>
  <c r="I28" i="76"/>
  <c r="G23" i="76"/>
  <c r="E23" i="76"/>
  <c r="I21" i="76"/>
  <c r="I23" i="76" s="1"/>
  <c r="I37" i="75"/>
  <c r="I36" i="75"/>
  <c r="I35" i="75"/>
  <c r="I34" i="75"/>
  <c r="I33" i="75"/>
  <c r="I32" i="75"/>
  <c r="I31" i="75"/>
  <c r="I30" i="75"/>
  <c r="I29" i="75"/>
  <c r="I28" i="75"/>
  <c r="I23" i="75"/>
  <c r="G23" i="75"/>
  <c r="E23" i="75"/>
  <c r="I21" i="75"/>
  <c r="I37" i="74"/>
  <c r="I36" i="74"/>
  <c r="I35" i="74"/>
  <c r="I34" i="74"/>
  <c r="I33" i="74"/>
  <c r="I32" i="74"/>
  <c r="I31" i="74"/>
  <c r="I30" i="74"/>
  <c r="I29" i="74"/>
  <c r="I28" i="74"/>
  <c r="G23" i="74"/>
  <c r="E23" i="74"/>
  <c r="I21" i="74"/>
  <c r="I23" i="74" s="1"/>
  <c r="I37" i="73"/>
  <c r="I36" i="73"/>
  <c r="I35" i="73"/>
  <c r="I34" i="73"/>
  <c r="I33" i="73"/>
  <c r="I32" i="73"/>
  <c r="I31" i="73"/>
  <c r="I30" i="73"/>
  <c r="I29" i="73"/>
  <c r="I28" i="73"/>
  <c r="G23" i="73"/>
  <c r="E23" i="73"/>
  <c r="I21" i="73"/>
  <c r="I23" i="73" s="1"/>
  <c r="I37" i="72"/>
  <c r="I36" i="72"/>
  <c r="I35" i="72"/>
  <c r="I34" i="72"/>
  <c r="I33" i="72"/>
  <c r="I32" i="72"/>
  <c r="I31" i="72"/>
  <c r="I30" i="72"/>
  <c r="I29" i="72"/>
  <c r="I28" i="72"/>
  <c r="G23" i="72"/>
  <c r="E23" i="72"/>
  <c r="I21" i="72"/>
  <c r="I23" i="72" s="1"/>
  <c r="I37" i="71"/>
  <c r="I36" i="71"/>
  <c r="I35" i="71"/>
  <c r="I34" i="71"/>
  <c r="I33" i="71"/>
  <c r="I32" i="71"/>
  <c r="I31" i="71"/>
  <c r="I30" i="71"/>
  <c r="I29" i="71"/>
  <c r="I28" i="71"/>
  <c r="G23" i="71"/>
  <c r="E23" i="71"/>
  <c r="I21" i="71"/>
  <c r="I23" i="71" s="1"/>
  <c r="I37" i="70"/>
  <c r="I36" i="70"/>
  <c r="I35" i="70"/>
  <c r="I34" i="70"/>
  <c r="I33" i="70"/>
  <c r="I32" i="70"/>
  <c r="I31" i="70"/>
  <c r="I30" i="70"/>
  <c r="I29" i="70"/>
  <c r="I28" i="70"/>
  <c r="G23" i="70"/>
  <c r="E23" i="70"/>
  <c r="I21" i="70"/>
  <c r="I23" i="70" s="1"/>
  <c r="I37" i="69"/>
  <c r="I36" i="69"/>
  <c r="I35" i="69"/>
  <c r="I34" i="69"/>
  <c r="I33" i="69"/>
  <c r="I32" i="69"/>
  <c r="I31" i="69"/>
  <c r="I30" i="69"/>
  <c r="I29" i="69"/>
  <c r="I28" i="69"/>
  <c r="G23" i="69"/>
  <c r="E23" i="69"/>
  <c r="I21" i="69"/>
  <c r="I23" i="69" s="1"/>
  <c r="I37" i="68"/>
  <c r="I36" i="68"/>
  <c r="I35" i="68"/>
  <c r="I34" i="68"/>
  <c r="I33" i="68"/>
  <c r="I32" i="68"/>
  <c r="I31" i="68"/>
  <c r="I30" i="68"/>
  <c r="I29" i="68"/>
  <c r="I28" i="68"/>
  <c r="G23" i="68"/>
  <c r="E23" i="68"/>
  <c r="I21" i="68"/>
  <c r="I23" i="68" s="1"/>
  <c r="I37" i="67"/>
  <c r="I35" i="67"/>
  <c r="I34" i="67"/>
  <c r="I33" i="67"/>
  <c r="I32" i="67"/>
  <c r="I31" i="67"/>
  <c r="I30" i="67"/>
  <c r="I29" i="67"/>
  <c r="I28" i="67"/>
  <c r="G23" i="67"/>
  <c r="E23" i="67"/>
  <c r="I21" i="67"/>
  <c r="I23" i="67" s="1"/>
  <c r="I37" i="66"/>
  <c r="I36" i="66"/>
  <c r="I35" i="66"/>
  <c r="I34" i="66"/>
  <c r="I33" i="66"/>
  <c r="I32" i="66"/>
  <c r="I31" i="66"/>
  <c r="I30" i="66"/>
  <c r="I29" i="66"/>
  <c r="I28" i="66"/>
  <c r="G23" i="66"/>
  <c r="E23" i="66"/>
  <c r="I21" i="66"/>
  <c r="I23" i="66" s="1"/>
  <c r="I37" i="65"/>
  <c r="I36" i="65"/>
  <c r="I35" i="65"/>
  <c r="I34" i="65"/>
  <c r="I33" i="65"/>
  <c r="I32" i="65"/>
  <c r="I31" i="65"/>
  <c r="I30" i="65"/>
  <c r="I29" i="65"/>
  <c r="I28" i="65"/>
  <c r="G23" i="65"/>
  <c r="E23" i="65"/>
  <c r="I21" i="65"/>
  <c r="I23" i="65" s="1"/>
  <c r="I37" i="64"/>
  <c r="I36" i="64"/>
  <c r="I35" i="64"/>
  <c r="I34" i="64"/>
  <c r="I33" i="64"/>
  <c r="I32" i="64"/>
  <c r="I31" i="64"/>
  <c r="I30" i="64"/>
  <c r="I29" i="64"/>
  <c r="I28" i="64"/>
  <c r="G23" i="64"/>
  <c r="E23" i="64"/>
  <c r="I21" i="64"/>
  <c r="I23" i="64" s="1"/>
  <c r="I37" i="63"/>
  <c r="I36" i="63"/>
  <c r="I35" i="63"/>
  <c r="I34" i="63"/>
  <c r="I33" i="63"/>
  <c r="I32" i="63"/>
  <c r="I31" i="63"/>
  <c r="I30" i="63"/>
  <c r="I29" i="63"/>
  <c r="I28" i="63"/>
  <c r="G23" i="63"/>
  <c r="E23" i="63"/>
  <c r="I21" i="63"/>
  <c r="I23" i="63" s="1"/>
  <c r="I37" i="62"/>
  <c r="I36" i="62"/>
  <c r="I35" i="62"/>
  <c r="I34" i="62"/>
  <c r="I33" i="62"/>
  <c r="I32" i="62"/>
  <c r="I31" i="62"/>
  <c r="I30" i="62"/>
  <c r="I29" i="62"/>
  <c r="I28" i="62"/>
  <c r="G23" i="62"/>
  <c r="E23" i="62"/>
  <c r="I21" i="62"/>
  <c r="I23" i="62" s="1"/>
  <c r="I28" i="61"/>
  <c r="G23" i="61"/>
  <c r="E23" i="61"/>
  <c r="I21" i="61"/>
  <c r="I23" i="61" s="1"/>
  <c r="I27" i="60"/>
  <c r="G22" i="60"/>
  <c r="E22" i="60"/>
  <c r="I21" i="60"/>
  <c r="I22" i="60" s="1"/>
  <c r="I26" i="59"/>
  <c r="I21" i="59"/>
  <c r="I36" i="58"/>
  <c r="I35" i="58"/>
  <c r="I34" i="58"/>
  <c r="I33" i="58"/>
  <c r="I32" i="58"/>
  <c r="I31" i="58"/>
  <c r="I30" i="58"/>
  <c r="I29" i="58"/>
  <c r="I28" i="58"/>
  <c r="G23" i="58"/>
  <c r="E23" i="58"/>
  <c r="I21" i="58"/>
  <c r="I23" i="58" s="1"/>
  <c r="I37" i="57"/>
  <c r="I36" i="57"/>
  <c r="I35" i="57"/>
  <c r="I34" i="57"/>
  <c r="I33" i="57"/>
  <c r="I32" i="57"/>
  <c r="I31" i="57"/>
  <c r="I30" i="57"/>
  <c r="I29" i="57"/>
  <c r="I28" i="57"/>
  <c r="G23" i="57"/>
  <c r="E23" i="57"/>
  <c r="I21" i="57"/>
  <c r="I23" i="57" s="1"/>
  <c r="I37" i="56"/>
  <c r="I36" i="56"/>
  <c r="I35" i="56"/>
  <c r="I34" i="56"/>
  <c r="I33" i="56"/>
  <c r="I32" i="56"/>
  <c r="I31" i="56"/>
  <c r="I30" i="56"/>
  <c r="I29" i="56"/>
  <c r="I28" i="56"/>
  <c r="G23" i="56"/>
  <c r="E23" i="56"/>
  <c r="I21" i="56"/>
  <c r="I23" i="56" s="1"/>
  <c r="I37" i="55"/>
  <c r="I36" i="55"/>
  <c r="I35" i="55"/>
  <c r="I34" i="55"/>
  <c r="I33" i="55"/>
  <c r="I32" i="55"/>
  <c r="I31" i="55"/>
  <c r="I30" i="55"/>
  <c r="I29" i="55"/>
  <c r="I28" i="55"/>
  <c r="G23" i="55"/>
  <c r="E23" i="55"/>
  <c r="I21" i="55"/>
  <c r="I23" i="55" s="1"/>
  <c r="I37" i="54"/>
  <c r="I36" i="54"/>
  <c r="I35" i="54"/>
  <c r="I34" i="54"/>
  <c r="I33" i="54"/>
  <c r="I32" i="54"/>
  <c r="I31" i="54"/>
  <c r="I30" i="54"/>
  <c r="I29" i="54"/>
  <c r="I28" i="54"/>
  <c r="G23" i="54"/>
  <c r="E23" i="54"/>
  <c r="I21" i="54"/>
  <c r="I23" i="54" s="1"/>
  <c r="I28" i="53"/>
  <c r="I38" i="53" s="1"/>
  <c r="G23" i="53"/>
  <c r="E23" i="53"/>
  <c r="I21" i="53"/>
  <c r="I23" i="53" s="1"/>
  <c r="I37" i="52"/>
  <c r="I36" i="52"/>
  <c r="I35" i="52"/>
  <c r="I34" i="52"/>
  <c r="I33" i="52"/>
  <c r="I32" i="52"/>
  <c r="I31" i="52"/>
  <c r="I30" i="52"/>
  <c r="I29" i="52"/>
  <c r="I28" i="52"/>
  <c r="G23" i="52"/>
  <c r="I21" i="52"/>
  <c r="I23" i="52" s="1"/>
  <c r="I36" i="51"/>
  <c r="I35" i="51"/>
  <c r="I34" i="51"/>
  <c r="I33" i="51"/>
  <c r="I32" i="51"/>
  <c r="I31" i="51"/>
  <c r="I30" i="51"/>
  <c r="I29" i="51"/>
  <c r="I28" i="51"/>
  <c r="G23" i="51"/>
  <c r="E23" i="51"/>
  <c r="I22" i="51"/>
  <c r="I21" i="51"/>
  <c r="I23" i="51" s="1"/>
  <c r="I37" i="50"/>
  <c r="I36" i="50"/>
  <c r="I35" i="50"/>
  <c r="I34" i="50"/>
  <c r="I33" i="50"/>
  <c r="I32" i="50"/>
  <c r="I31" i="50"/>
  <c r="I30" i="50"/>
  <c r="I29" i="50"/>
  <c r="I28" i="50"/>
  <c r="G23" i="50"/>
  <c r="E23" i="50"/>
  <c r="I21" i="50"/>
  <c r="I23" i="50" s="1"/>
  <c r="I37" i="49"/>
  <c r="I36" i="49"/>
  <c r="I35" i="49"/>
  <c r="I34" i="49"/>
  <c r="I33" i="49"/>
  <c r="I32" i="49"/>
  <c r="I31" i="49"/>
  <c r="I30" i="49"/>
  <c r="I29" i="49"/>
  <c r="I28" i="49"/>
  <c r="G23" i="49"/>
  <c r="E23" i="49"/>
  <c r="I21" i="49"/>
  <c r="I23" i="49" s="1"/>
  <c r="I37" i="48"/>
  <c r="I36" i="48"/>
  <c r="I35" i="48"/>
  <c r="I34" i="48"/>
  <c r="I33" i="48"/>
  <c r="I32" i="48"/>
  <c r="I31" i="48"/>
  <c r="I30" i="48"/>
  <c r="I29" i="48"/>
  <c r="I28" i="48"/>
  <c r="G23" i="48"/>
  <c r="E23" i="48"/>
  <c r="I21" i="48"/>
  <c r="I23" i="48" s="1"/>
  <c r="I37" i="47"/>
  <c r="I36" i="47"/>
  <c r="I35" i="47"/>
  <c r="I34" i="47"/>
  <c r="I33" i="47"/>
  <c r="I32" i="47"/>
  <c r="I31" i="47"/>
  <c r="I30" i="47"/>
  <c r="I29" i="47"/>
  <c r="I28" i="47"/>
  <c r="G23" i="47"/>
  <c r="E23" i="47"/>
  <c r="I21" i="47"/>
  <c r="I23" i="47" s="1"/>
  <c r="I28" i="46"/>
  <c r="G23" i="46"/>
  <c r="E23" i="46"/>
  <c r="I21" i="46"/>
  <c r="I23" i="46" s="1"/>
  <c r="I37" i="45"/>
  <c r="I36" i="45"/>
  <c r="I35" i="45"/>
  <c r="I34" i="45"/>
  <c r="I33" i="45"/>
  <c r="I32" i="45"/>
  <c r="I31" i="45"/>
  <c r="I30" i="45"/>
  <c r="I29" i="45"/>
  <c r="I28" i="45"/>
  <c r="G23" i="45"/>
  <c r="E23" i="45"/>
  <c r="I21" i="45"/>
  <c r="I23" i="45" s="1"/>
  <c r="I37" i="44"/>
  <c r="I36" i="44"/>
  <c r="I35" i="44"/>
  <c r="I34" i="44"/>
  <c r="I33" i="44"/>
  <c r="I32" i="44"/>
  <c r="I31" i="44"/>
  <c r="I30" i="44"/>
  <c r="I29" i="44"/>
  <c r="I28" i="44"/>
  <c r="G23" i="44"/>
  <c r="E23" i="44"/>
  <c r="I21" i="44"/>
  <c r="I23" i="44" s="1"/>
  <c r="I37" i="43"/>
  <c r="I36" i="43"/>
  <c r="I35" i="43"/>
  <c r="I34" i="43"/>
  <c r="I33" i="43"/>
  <c r="I32" i="43"/>
  <c r="I31" i="43"/>
  <c r="I30" i="43"/>
  <c r="I29" i="43"/>
  <c r="I28" i="43"/>
  <c r="G23" i="43"/>
  <c r="E23" i="43"/>
  <c r="I21" i="43"/>
  <c r="I23" i="43" s="1"/>
  <c r="I37" i="42"/>
  <c r="I36" i="42"/>
  <c r="I35" i="42"/>
  <c r="I34" i="42"/>
  <c r="I33" i="42"/>
  <c r="I32" i="42"/>
  <c r="I31" i="42"/>
  <c r="I30" i="42"/>
  <c r="I29" i="42"/>
  <c r="I28" i="42"/>
  <c r="G23" i="42"/>
  <c r="E23" i="42"/>
  <c r="I21" i="42"/>
  <c r="I23" i="42" s="1"/>
  <c r="I37" i="41"/>
  <c r="I36" i="41"/>
  <c r="I35" i="41"/>
  <c r="I34" i="41"/>
  <c r="I33" i="41"/>
  <c r="I32" i="41"/>
  <c r="I31" i="41"/>
  <c r="I30" i="41"/>
  <c r="I29" i="41"/>
  <c r="I28" i="41"/>
  <c r="G23" i="41"/>
  <c r="E23" i="41"/>
  <c r="I21" i="41"/>
  <c r="I23" i="41" s="1"/>
  <c r="I37" i="40"/>
  <c r="I36" i="40"/>
  <c r="I35" i="40"/>
  <c r="I34" i="40"/>
  <c r="I33" i="40"/>
  <c r="I32" i="40"/>
  <c r="I31" i="40"/>
  <c r="I30" i="40"/>
  <c r="I29" i="40"/>
  <c r="I28" i="40"/>
  <c r="G23" i="40"/>
  <c r="E23" i="40"/>
  <c r="I21" i="40"/>
  <c r="I23" i="40" s="1"/>
  <c r="I37" i="39"/>
  <c r="I36" i="39"/>
  <c r="I35" i="39"/>
  <c r="I34" i="39"/>
  <c r="I33" i="39"/>
  <c r="I32" i="39"/>
  <c r="I31" i="39"/>
  <c r="I30" i="39"/>
  <c r="I29" i="39"/>
  <c r="I28" i="39"/>
  <c r="G23" i="39"/>
  <c r="E23" i="39"/>
  <c r="I21" i="39"/>
  <c r="I23" i="39" s="1"/>
  <c r="I37" i="38"/>
  <c r="I36" i="38"/>
  <c r="I35" i="38"/>
  <c r="I34" i="38"/>
  <c r="I33" i="38"/>
  <c r="I32" i="38"/>
  <c r="I31" i="38"/>
  <c r="I30" i="38"/>
  <c r="I29" i="38"/>
  <c r="I28" i="38"/>
  <c r="G23" i="38"/>
  <c r="E23" i="38"/>
  <c r="I21" i="38"/>
  <c r="I23" i="38" s="1"/>
  <c r="I37" i="37"/>
  <c r="I36" i="37"/>
  <c r="I35" i="37"/>
  <c r="I34" i="37"/>
  <c r="I33" i="37"/>
  <c r="I32" i="37"/>
  <c r="I31" i="37"/>
  <c r="I30" i="37"/>
  <c r="I29" i="37"/>
  <c r="I28" i="37"/>
  <c r="G23" i="37"/>
  <c r="E23" i="37"/>
  <c r="I21" i="37"/>
  <c r="I23" i="37" s="1"/>
  <c r="I37" i="36"/>
  <c r="I36" i="36"/>
  <c r="I35" i="36"/>
  <c r="I34" i="36"/>
  <c r="I33" i="36"/>
  <c r="I32" i="36"/>
  <c r="I31" i="36"/>
  <c r="I30" i="36"/>
  <c r="I29" i="36"/>
  <c r="I28" i="36"/>
  <c r="G23" i="36"/>
  <c r="E23" i="36"/>
  <c r="I21" i="36"/>
  <c r="I23" i="36" s="1"/>
  <c r="I37" i="35"/>
  <c r="I36" i="35"/>
  <c r="I35" i="35"/>
  <c r="I34" i="35"/>
  <c r="I33" i="35"/>
  <c r="I32" i="35"/>
  <c r="I31" i="35"/>
  <c r="I30" i="35"/>
  <c r="I29" i="35"/>
  <c r="I28" i="35"/>
  <c r="G23" i="35"/>
  <c r="E23" i="35"/>
  <c r="I21" i="35"/>
  <c r="I23" i="35" s="1"/>
  <c r="I37" i="34"/>
  <c r="I36" i="34"/>
  <c r="I35" i="34"/>
  <c r="I34" i="34"/>
  <c r="I33" i="34"/>
  <c r="I32" i="34"/>
  <c r="I31" i="34"/>
  <c r="I30" i="34"/>
  <c r="I29" i="34"/>
  <c r="I28" i="34"/>
  <c r="G23" i="34"/>
  <c r="E23" i="34"/>
  <c r="I21" i="34"/>
  <c r="I23" i="34" s="1"/>
  <c r="I37" i="33"/>
  <c r="I36" i="33"/>
  <c r="I35" i="33"/>
  <c r="I34" i="33"/>
  <c r="I33" i="33"/>
  <c r="I32" i="33"/>
  <c r="I31" i="33"/>
  <c r="I30" i="33"/>
  <c r="I29" i="33"/>
  <c r="I28" i="33"/>
  <c r="G23" i="33"/>
  <c r="E23" i="33"/>
  <c r="I23" i="33"/>
  <c r="I37" i="32"/>
  <c r="I36" i="32"/>
  <c r="I35" i="32"/>
  <c r="I34" i="32"/>
  <c r="I33" i="32"/>
  <c r="I32" i="32"/>
  <c r="I31" i="32"/>
  <c r="I30" i="32"/>
  <c r="I29" i="32"/>
  <c r="I28" i="32"/>
  <c r="G23" i="32"/>
  <c r="E23" i="32"/>
  <c r="I21" i="32"/>
  <c r="I23" i="32" s="1"/>
  <c r="I37" i="31"/>
  <c r="I36" i="31"/>
  <c r="I35" i="31"/>
  <c r="I34" i="31"/>
  <c r="I33" i="31"/>
  <c r="I32" i="31"/>
  <c r="I31" i="31"/>
  <c r="I30" i="31"/>
  <c r="I28" i="31"/>
  <c r="G23" i="31"/>
  <c r="E23" i="31"/>
  <c r="I21" i="31"/>
  <c r="I23" i="31" s="1"/>
  <c r="I37" i="30"/>
  <c r="I36" i="30"/>
  <c r="I35" i="30"/>
  <c r="I34" i="30"/>
  <c r="I33" i="30"/>
  <c r="I32" i="30"/>
  <c r="I31" i="30"/>
  <c r="I30" i="30"/>
  <c r="I29" i="30"/>
  <c r="I28" i="30"/>
  <c r="G23" i="30"/>
  <c r="E23" i="30"/>
  <c r="I21" i="30"/>
  <c r="I23" i="30" s="1"/>
  <c r="I37" i="29"/>
  <c r="I36" i="29"/>
  <c r="I35" i="29"/>
  <c r="I34" i="29"/>
  <c r="I33" i="29"/>
  <c r="I32" i="29"/>
  <c r="I31" i="29"/>
  <c r="I30" i="29"/>
  <c r="I29" i="29"/>
  <c r="I28" i="29"/>
  <c r="G23" i="29"/>
  <c r="E23" i="29"/>
  <c r="I21" i="29"/>
  <c r="I23" i="29" s="1"/>
  <c r="I37" i="28"/>
  <c r="I36" i="28"/>
  <c r="I35" i="28"/>
  <c r="I34" i="28"/>
  <c r="I33" i="28"/>
  <c r="I32" i="28"/>
  <c r="I31" i="28"/>
  <c r="I30" i="28"/>
  <c r="I29" i="28"/>
  <c r="I28" i="28"/>
  <c r="G23" i="28"/>
  <c r="E23" i="28"/>
  <c r="I21" i="28"/>
  <c r="I23" i="28" s="1"/>
  <c r="I37" i="27"/>
  <c r="I36" i="27"/>
  <c r="I35" i="27"/>
  <c r="I34" i="27"/>
  <c r="I33" i="27"/>
  <c r="I32" i="27"/>
  <c r="I31" i="27"/>
  <c r="I30" i="27"/>
  <c r="I29" i="27"/>
  <c r="I28" i="27"/>
  <c r="G23" i="27"/>
  <c r="E23" i="27"/>
  <c r="I21" i="27"/>
  <c r="I23" i="27" s="1"/>
  <c r="I37" i="26"/>
  <c r="I36" i="26"/>
  <c r="I35" i="26"/>
  <c r="I34" i="26"/>
  <c r="I33" i="26"/>
  <c r="I32" i="26"/>
  <c r="I31" i="26"/>
  <c r="I30" i="26"/>
  <c r="I29" i="26"/>
  <c r="I28" i="26"/>
  <c r="G23" i="26"/>
  <c r="E23" i="26"/>
  <c r="I21" i="26"/>
  <c r="I23" i="26" s="1"/>
  <c r="I37" i="25"/>
  <c r="I36" i="25"/>
  <c r="I35" i="25"/>
  <c r="I34" i="25"/>
  <c r="I33" i="25"/>
  <c r="I32" i="25"/>
  <c r="I31" i="25"/>
  <c r="I30" i="25"/>
  <c r="I29" i="25"/>
  <c r="I28" i="25"/>
  <c r="G23" i="25"/>
  <c r="E23" i="25"/>
  <c r="I21" i="25"/>
  <c r="I23" i="25" s="1"/>
  <c r="I37" i="24"/>
  <c r="I36" i="24"/>
  <c r="I35" i="24"/>
  <c r="I34" i="24"/>
  <c r="I33" i="24"/>
  <c r="I32" i="24"/>
  <c r="I31" i="24"/>
  <c r="I30" i="24"/>
  <c r="I29" i="24"/>
  <c r="I28" i="24"/>
  <c r="G23" i="24"/>
  <c r="E23" i="24"/>
  <c r="I21" i="24"/>
  <c r="I23" i="24" s="1"/>
  <c r="I37" i="23"/>
  <c r="I36" i="23"/>
  <c r="I35" i="23"/>
  <c r="I34" i="23"/>
  <c r="I33" i="23"/>
  <c r="I32" i="23"/>
  <c r="I31" i="23"/>
  <c r="I30" i="23"/>
  <c r="I29" i="23"/>
  <c r="I28" i="23"/>
  <c r="G23" i="23"/>
  <c r="E23" i="23"/>
  <c r="I21" i="23"/>
  <c r="I23" i="23" s="1"/>
  <c r="I37" i="22"/>
  <c r="I36" i="22"/>
  <c r="I35" i="22"/>
  <c r="I34" i="22"/>
  <c r="I33" i="22"/>
  <c r="I32" i="22"/>
  <c r="I31" i="22"/>
  <c r="I30" i="22"/>
  <c r="I29" i="22"/>
  <c r="I28" i="22"/>
  <c r="G23" i="22"/>
  <c r="E23" i="22"/>
  <c r="I21" i="22"/>
  <c r="I23" i="22" s="1"/>
  <c r="I37" i="21"/>
  <c r="I36" i="21"/>
  <c r="I35" i="21"/>
  <c r="I34" i="21"/>
  <c r="I33" i="21"/>
  <c r="I32" i="21"/>
  <c r="I31" i="21"/>
  <c r="I30" i="21"/>
  <c r="I29" i="21"/>
  <c r="I28" i="21"/>
  <c r="G23" i="21"/>
  <c r="E23" i="21"/>
  <c r="I21" i="21"/>
  <c r="I23" i="21" s="1"/>
  <c r="I37" i="20"/>
  <c r="I36" i="20"/>
  <c r="I35" i="20"/>
  <c r="I34" i="20"/>
  <c r="I33" i="20"/>
  <c r="I32" i="20"/>
  <c r="I31" i="20"/>
  <c r="I30" i="20"/>
  <c r="I29" i="20"/>
  <c r="I28" i="20"/>
  <c r="G23" i="20"/>
  <c r="E23" i="20"/>
  <c r="I21" i="20"/>
  <c r="I23" i="20" s="1"/>
  <c r="I37" i="19"/>
  <c r="I36" i="19"/>
  <c r="I35" i="19"/>
  <c r="I34" i="19"/>
  <c r="I33" i="19"/>
  <c r="I32" i="19"/>
  <c r="I31" i="19"/>
  <c r="I30" i="19"/>
  <c r="I29" i="19"/>
  <c r="I28" i="19"/>
  <c r="G23" i="19"/>
  <c r="E23" i="19"/>
  <c r="I21" i="19"/>
  <c r="I23" i="19" s="1"/>
  <c r="I37" i="18"/>
  <c r="I36" i="18"/>
  <c r="I35" i="18"/>
  <c r="I34" i="18"/>
  <c r="I33" i="18"/>
  <c r="I32" i="18"/>
  <c r="I31" i="18"/>
  <c r="I30" i="18"/>
  <c r="I29" i="18"/>
  <c r="I28" i="18"/>
  <c r="G23" i="18"/>
  <c r="E23" i="18"/>
  <c r="I21" i="18"/>
  <c r="I23" i="18" s="1"/>
  <c r="I37" i="17"/>
  <c r="I36" i="17"/>
  <c r="I35" i="17"/>
  <c r="I34" i="17"/>
  <c r="I33" i="17"/>
  <c r="I32" i="17"/>
  <c r="I31" i="17"/>
  <c r="I30" i="17"/>
  <c r="I29" i="17"/>
  <c r="I28" i="17"/>
  <c r="G23" i="17"/>
  <c r="E23" i="17"/>
  <c r="I21" i="17"/>
  <c r="I23" i="17" s="1"/>
  <c r="I37" i="16"/>
  <c r="I36" i="16"/>
  <c r="I35" i="16"/>
  <c r="I34" i="16"/>
  <c r="I33" i="16"/>
  <c r="I32" i="16"/>
  <c r="I31" i="16"/>
  <c r="I30" i="16"/>
  <c r="I29" i="16"/>
  <c r="I28" i="16"/>
  <c r="G23" i="16"/>
  <c r="E23" i="16"/>
  <c r="I21" i="16"/>
  <c r="I23" i="16" s="1"/>
  <c r="I37" i="15"/>
  <c r="I36" i="15"/>
  <c r="I35" i="15"/>
  <c r="I34" i="15"/>
  <c r="I33" i="15"/>
  <c r="I32" i="15"/>
  <c r="I31" i="15"/>
  <c r="I30" i="15"/>
  <c r="I29" i="15"/>
  <c r="I28" i="15"/>
  <c r="G23" i="15"/>
  <c r="E23" i="15"/>
  <c r="I21" i="15"/>
  <c r="I23" i="15" s="1"/>
  <c r="I37" i="14"/>
  <c r="I36" i="14"/>
  <c r="I35" i="14"/>
  <c r="I34" i="14"/>
  <c r="I33" i="14"/>
  <c r="I32" i="14"/>
  <c r="I31" i="14"/>
  <c r="I30" i="14"/>
  <c r="I29" i="14"/>
  <c r="I28" i="14"/>
  <c r="G23" i="14"/>
  <c r="E23" i="14"/>
  <c r="I21" i="14"/>
  <c r="I23" i="14" s="1"/>
  <c r="I37" i="13"/>
  <c r="I36" i="13"/>
  <c r="I35" i="13"/>
  <c r="I34" i="13"/>
  <c r="I33" i="13"/>
  <c r="I32" i="13"/>
  <c r="I31" i="13"/>
  <c r="I30" i="13"/>
  <c r="I29" i="13"/>
  <c r="I28" i="13"/>
  <c r="G23" i="13"/>
  <c r="E23" i="13"/>
  <c r="I21" i="13"/>
  <c r="I23" i="13" s="1"/>
  <c r="I37" i="12"/>
  <c r="I36" i="12"/>
  <c r="I35" i="12"/>
  <c r="I34" i="12"/>
  <c r="I33" i="12"/>
  <c r="I32" i="12"/>
  <c r="I31" i="12"/>
  <c r="I30" i="12"/>
  <c r="I29" i="12"/>
  <c r="I28" i="12"/>
  <c r="G23" i="12"/>
  <c r="E23" i="12"/>
  <c r="I21" i="12"/>
  <c r="I23" i="12" s="1"/>
  <c r="I37" i="11"/>
  <c r="I36" i="11"/>
  <c r="I35" i="11"/>
  <c r="I34" i="11"/>
  <c r="I33" i="11"/>
  <c r="I32" i="11"/>
  <c r="I31" i="11"/>
  <c r="I30" i="11"/>
  <c r="I29" i="11"/>
  <c r="I28" i="11"/>
  <c r="G23" i="11"/>
  <c r="E23" i="11"/>
  <c r="I21" i="11"/>
  <c r="I23" i="11" s="1"/>
  <c r="I37" i="10"/>
  <c r="I36" i="10"/>
  <c r="I35" i="10"/>
  <c r="I34" i="10"/>
  <c r="I33" i="10"/>
  <c r="I32" i="10"/>
  <c r="I31" i="10"/>
  <c r="I30" i="10"/>
  <c r="I29" i="10"/>
  <c r="I28" i="10"/>
  <c r="G23" i="10"/>
  <c r="E23" i="10"/>
  <c r="I21" i="10"/>
  <c r="I23" i="10" s="1"/>
  <c r="I37" i="9"/>
  <c r="I36" i="9"/>
  <c r="I35" i="9"/>
  <c r="I34" i="9"/>
  <c r="I33" i="9"/>
  <c r="I32" i="9"/>
  <c r="I31" i="9"/>
  <c r="I30" i="9"/>
  <c r="I29" i="9"/>
  <c r="I28" i="9"/>
  <c r="G23" i="9"/>
  <c r="E23" i="9"/>
  <c r="I21" i="9"/>
  <c r="I23" i="9" s="1"/>
  <c r="I37" i="8"/>
  <c r="I36" i="8"/>
  <c r="I35" i="8"/>
  <c r="I34" i="8"/>
  <c r="I33" i="8"/>
  <c r="I32" i="8"/>
  <c r="I31" i="8"/>
  <c r="I30" i="8"/>
  <c r="I29" i="8"/>
  <c r="I28" i="8"/>
  <c r="G23" i="8"/>
  <c r="E23" i="8"/>
  <c r="I21" i="8"/>
  <c r="I23" i="8" s="1"/>
  <c r="I37" i="7"/>
  <c r="I36" i="7"/>
  <c r="I35" i="7"/>
  <c r="I34" i="7"/>
  <c r="I33" i="7"/>
  <c r="I32" i="7"/>
  <c r="I31" i="7"/>
  <c r="I30" i="7"/>
  <c r="I29" i="7"/>
  <c r="I28" i="7"/>
  <c r="G23" i="7"/>
  <c r="E23" i="7"/>
  <c r="I21" i="7"/>
  <c r="I23" i="7" s="1"/>
  <c r="I37" i="6"/>
  <c r="I36" i="6"/>
  <c r="I35" i="6"/>
  <c r="I34" i="6"/>
  <c r="I33" i="6"/>
  <c r="I32" i="6"/>
  <c r="I31" i="6"/>
  <c r="I30" i="6"/>
  <c r="I29" i="6"/>
  <c r="I28" i="6"/>
  <c r="G23" i="6"/>
  <c r="E23" i="6"/>
  <c r="I21" i="6"/>
  <c r="I23" i="6" s="1"/>
  <c r="I37" i="5"/>
  <c r="I36" i="5"/>
  <c r="I35" i="5"/>
  <c r="I34" i="5"/>
  <c r="I33" i="5"/>
  <c r="I32" i="5"/>
  <c r="I31" i="5"/>
  <c r="I30" i="5"/>
  <c r="I29" i="5"/>
  <c r="I28" i="5"/>
  <c r="G23" i="5"/>
  <c r="E23" i="5"/>
  <c r="I21" i="5"/>
  <c r="I23" i="5" s="1"/>
  <c r="I37" i="4"/>
  <c r="I36" i="4"/>
  <c r="I35" i="4"/>
  <c r="I34" i="4"/>
  <c r="I33" i="4"/>
  <c r="I32" i="4"/>
  <c r="I31" i="4"/>
  <c r="I30" i="4"/>
  <c r="I29" i="4"/>
  <c r="I28" i="4"/>
  <c r="G23" i="4"/>
  <c r="E23" i="4"/>
  <c r="I21" i="4"/>
  <c r="I23" i="4" s="1"/>
  <c r="I37" i="3"/>
  <c r="I36" i="3"/>
  <c r="I35" i="3"/>
  <c r="I33" i="3"/>
  <c r="I32" i="3"/>
  <c r="I31" i="3"/>
  <c r="I30" i="3"/>
  <c r="I29" i="3"/>
  <c r="I28" i="3"/>
  <c r="G23" i="3"/>
  <c r="E23" i="3"/>
  <c r="I21" i="3"/>
  <c r="I23" i="3" s="1"/>
  <c r="I37" i="2"/>
  <c r="I36" i="2"/>
  <c r="I35" i="2"/>
  <c r="I34" i="2"/>
  <c r="I33" i="2"/>
  <c r="I32" i="2"/>
  <c r="I31" i="2"/>
  <c r="I30" i="2"/>
  <c r="I29" i="2"/>
  <c r="I28" i="2"/>
  <c r="G23" i="2"/>
  <c r="E23" i="2"/>
  <c r="I21" i="2"/>
  <c r="I23" i="2" s="1"/>
  <c r="I37" i="1"/>
  <c r="I36" i="1"/>
  <c r="I35" i="1"/>
  <c r="I34" i="1"/>
  <c r="I33" i="1"/>
  <c r="I32" i="1"/>
  <c r="I31" i="1"/>
  <c r="I30" i="1"/>
  <c r="I29" i="1"/>
  <c r="I28" i="1"/>
  <c r="G23" i="1"/>
  <c r="E23" i="1"/>
  <c r="I23" i="1"/>
  <c r="I38" i="45" l="1"/>
  <c r="I38" i="83"/>
  <c r="I38" i="69"/>
  <c r="I38" i="72"/>
  <c r="I38" i="80"/>
  <c r="I38" i="98"/>
  <c r="I38" i="91"/>
  <c r="I38" i="106"/>
  <c r="I38" i="24"/>
  <c r="I38" i="26"/>
  <c r="I38" i="90"/>
  <c r="I38" i="103"/>
  <c r="I38" i="105"/>
  <c r="I38" i="17"/>
  <c r="I38" i="113"/>
  <c r="I38" i="115"/>
  <c r="I38" i="117"/>
  <c r="I38" i="118"/>
  <c r="I38" i="122"/>
  <c r="I38" i="124"/>
  <c r="I38" i="64"/>
  <c r="I38" i="70"/>
  <c r="I38" i="74"/>
  <c r="I38" i="75"/>
  <c r="I38" i="81"/>
  <c r="I38" i="84"/>
  <c r="I38" i="89"/>
  <c r="I38" i="92"/>
  <c r="I38" i="97"/>
  <c r="I38" i="100"/>
  <c r="I38" i="107"/>
  <c r="I38" i="34"/>
  <c r="I38" i="65"/>
  <c r="I38" i="66"/>
  <c r="I38" i="67"/>
  <c r="I38" i="76"/>
  <c r="I38" i="86"/>
  <c r="I38" i="87"/>
  <c r="I38" i="94"/>
  <c r="I38" i="95"/>
  <c r="I38" i="112"/>
  <c r="I38" i="116"/>
  <c r="I38" i="119"/>
  <c r="I38" i="121"/>
  <c r="I38" i="63"/>
  <c r="I38" i="73"/>
  <c r="I38" i="14"/>
  <c r="I38" i="3"/>
  <c r="I38" i="4"/>
  <c r="I38" i="6"/>
  <c r="I38" i="33"/>
  <c r="I38" i="68"/>
  <c r="I38" i="71"/>
  <c r="I38" i="77"/>
  <c r="I38" i="78"/>
  <c r="I38" i="79"/>
  <c r="I38" i="85"/>
  <c r="I38" i="88"/>
  <c r="I38" i="93"/>
  <c r="I38" i="96"/>
  <c r="I38" i="101"/>
  <c r="I38" i="102"/>
  <c r="I38" i="109"/>
  <c r="I38" i="111"/>
  <c r="I38" i="120"/>
  <c r="I38" i="126"/>
  <c r="I38" i="127"/>
  <c r="I38" i="62"/>
  <c r="I38" i="61"/>
  <c r="I38" i="58"/>
  <c r="I38" i="57"/>
  <c r="I38" i="55"/>
  <c r="I38" i="54"/>
  <c r="I38" i="52"/>
  <c r="I38" i="51"/>
  <c r="I38" i="50"/>
  <c r="I38" i="49"/>
  <c r="I38" i="48"/>
  <c r="I38" i="47"/>
  <c r="I38" i="46"/>
  <c r="I38" i="43"/>
  <c r="I38" i="42"/>
  <c r="I38" i="41"/>
  <c r="I38" i="40"/>
  <c r="I38" i="39"/>
  <c r="I38" i="38"/>
  <c r="I38" i="37"/>
  <c r="I38" i="36"/>
  <c r="I38" i="35"/>
  <c r="I38" i="32"/>
  <c r="I38" i="31"/>
  <c r="I38" i="30"/>
  <c r="I38" i="29"/>
  <c r="I38" i="28"/>
  <c r="I38" i="27"/>
  <c r="I38" i="25"/>
  <c r="I38" i="23"/>
  <c r="I38" i="22"/>
  <c r="I38" i="21"/>
  <c r="I38" i="20"/>
  <c r="I38" i="18"/>
  <c r="I38" i="15"/>
  <c r="I38" i="12"/>
  <c r="I38" i="11"/>
  <c r="I38" i="10"/>
  <c r="I38" i="9"/>
  <c r="I38" i="8"/>
  <c r="I38" i="7"/>
  <c r="I38" i="5"/>
  <c r="I38" i="2"/>
  <c r="I38" i="1"/>
  <c r="I38" i="110"/>
  <c r="I38" i="108"/>
  <c r="I38" i="82"/>
  <c r="I38" i="56"/>
  <c r="I38" i="44"/>
  <c r="I38" i="19"/>
  <c r="I38" i="16"/>
  <c r="I38" i="13"/>
</calcChain>
</file>

<file path=xl/sharedStrings.xml><?xml version="1.0" encoding="utf-8"?>
<sst xmlns="http://schemas.openxmlformats.org/spreadsheetml/2006/main" count="13356" uniqueCount="901">
  <si>
    <t>Отчет по выполнению договора управления общим имуществом многоквартирного дома</t>
  </si>
  <si>
    <t xml:space="preserve"> за период:</t>
  </si>
  <si>
    <t>по адресу:</t>
  </si>
  <si>
    <t>ул. Повенецкая 7а</t>
  </si>
  <si>
    <t>1. Площадь помещений</t>
  </si>
  <si>
    <t>всего:</t>
  </si>
  <si>
    <t>год постройки</t>
  </si>
  <si>
    <t>жилых</t>
  </si>
  <si>
    <t>кв.м.</t>
  </si>
  <si>
    <t>кол-во этажей</t>
  </si>
  <si>
    <t>кол-во квартир</t>
  </si>
  <si>
    <t>2. Действующие тарифы</t>
  </si>
  <si>
    <t>содержание и текущий ремонт общего имущества</t>
  </si>
  <si>
    <t>руб/м2</t>
  </si>
  <si>
    <t>3. Доходы и расходы по содержанию и текущему ремонту общего имущества</t>
  </si>
  <si>
    <t>3.1. Доходы</t>
  </si>
  <si>
    <t>Наименование</t>
  </si>
  <si>
    <t>Начислено</t>
  </si>
  <si>
    <t>Оплачено</t>
  </si>
  <si>
    <t>Задолженность</t>
  </si>
  <si>
    <t>собственниками и нанимателями</t>
  </si>
  <si>
    <t>Итого:</t>
  </si>
  <si>
    <t xml:space="preserve"> </t>
  </si>
  <si>
    <t>3.2. Расходы</t>
  </si>
  <si>
    <t>№ п/п</t>
  </si>
  <si>
    <t>Наименование статей затрат</t>
  </si>
  <si>
    <t>ед.изм.</t>
  </si>
  <si>
    <t>объем по работам текущего ремонта</t>
  </si>
  <si>
    <t>сумма за отчетный период всего, рублей</t>
  </si>
  <si>
    <t>Обслуживание конструктивных элементов жилого дома</t>
  </si>
  <si>
    <t>Обслуживание внутридомового сантехнического оборудования, включая аварийное обслуживание</t>
  </si>
  <si>
    <t>Обслуживание электрики, включая аварийное обслуживание</t>
  </si>
  <si>
    <t>Техн-е обслуживание газового оборудования</t>
  </si>
  <si>
    <t>Работы по содержанию дворовой территории ( в летний и зимний период)</t>
  </si>
  <si>
    <t>Аварийно-диспетчерская служба</t>
  </si>
  <si>
    <t>Услуги по начислению, обработке и сбору платежей</t>
  </si>
  <si>
    <t>Услуги претензионной службы</t>
  </si>
  <si>
    <t>Оплата услуг по приему платежей за ЖКУ</t>
  </si>
  <si>
    <t>Расходы по управлению МД</t>
  </si>
  <si>
    <t>Итого расходов</t>
  </si>
  <si>
    <t>Сводный отчет о выполненных работах</t>
  </si>
  <si>
    <t>По: Повенецкая дом № 7а</t>
  </si>
  <si>
    <t>За период с 01.01.2018 по 31.12.2018.</t>
  </si>
  <si>
    <t>Дата</t>
  </si>
  <si>
    <t>Наименование работ</t>
  </si>
  <si>
    <t>Ремонт жилфонда</t>
  </si>
  <si>
    <t>Сантехнические работы</t>
  </si>
  <si>
    <t>Электро- технические работы</t>
  </si>
  <si>
    <t>Капитальный ремонт общего имещества</t>
  </si>
  <si>
    <t>Осмотр подвальных помещений на предмет протечки системы отопления и ХВС</t>
  </si>
  <si>
    <t>Наладка освещения в подъезде</t>
  </si>
  <si>
    <t>Прочистка фильтра в тепловом узле</t>
  </si>
  <si>
    <t>Ремонтные работы системы отопления</t>
  </si>
  <si>
    <t>Ремонт водопроводных сетей в подвале</t>
  </si>
  <si>
    <t>Выпуск воздуха из системы отопления</t>
  </si>
  <si>
    <t>Промывка фильтров системы отопления дома</t>
  </si>
  <si>
    <t>Осмотр системы отопления</t>
  </si>
  <si>
    <t>Промывка фильтров отопления</t>
  </si>
  <si>
    <t>Осмотр электропроводки в квартире</t>
  </si>
  <si>
    <t>Ремонт электроснабжения</t>
  </si>
  <si>
    <t>Осмотр водопроводных сетей в квартире</t>
  </si>
  <si>
    <t>Очистка ливневых воронок от снега и льда</t>
  </si>
  <si>
    <t>Очистка снега с кровли дома</t>
  </si>
  <si>
    <t>Весенний осмотр жилфонда</t>
  </si>
  <si>
    <t>10.04.2018</t>
  </si>
  <si>
    <t>Прочистка общедомовой канализации</t>
  </si>
  <si>
    <t>Осмотр канализации</t>
  </si>
  <si>
    <t>Вызов на аварию</t>
  </si>
  <si>
    <t>Осмотр водопроводных сетей в подвале</t>
  </si>
  <si>
    <t>Промывка системы отопления дома</t>
  </si>
  <si>
    <t>Ремонт водопроводных сетей в квартире</t>
  </si>
  <si>
    <t>15.08.2018</t>
  </si>
  <si>
    <t>16.08.2018</t>
  </si>
  <si>
    <t>Прочистка грязевого фильтра</t>
  </si>
  <si>
    <t>Ремонт ливневки</t>
  </si>
  <si>
    <t>Частичный ремонт кровли</t>
  </si>
  <si>
    <t>Ремонт пола  в подъеде</t>
  </si>
  <si>
    <t>Осенний осмотр жилфонда</t>
  </si>
  <si>
    <t>08.10.2018</t>
  </si>
  <si>
    <t>09.10.2018</t>
  </si>
  <si>
    <t>12.12.2018</t>
  </si>
  <si>
    <t>Запуск системы отопления дома</t>
  </si>
  <si>
    <t>Стоимость работ</t>
  </si>
  <si>
    <t>ул. Повенецкая 8</t>
  </si>
  <si>
    <t>Наимонование</t>
  </si>
  <si>
    <t xml:space="preserve">Итого долг за прошлые года </t>
  </si>
  <si>
    <t xml:space="preserve">Аварийно диспетчерская служба </t>
  </si>
  <si>
    <t>Уборка придомовой территории</t>
  </si>
  <si>
    <t>По: Повенецкая дом № 8</t>
  </si>
  <si>
    <t>Ремонт освещения в подъезде</t>
  </si>
  <si>
    <t>Прочистка ливневой канализации</t>
  </si>
  <si>
    <t>Ремонт эл.щита</t>
  </si>
  <si>
    <t>Замена вентиля  ХВС</t>
  </si>
  <si>
    <t>Очистка козырьков подъездов от снега</t>
  </si>
  <si>
    <t>Осмотр электропроводки</t>
  </si>
  <si>
    <t>Осмотр бачка унитаза</t>
  </si>
  <si>
    <t>Дератизация подвальных помещений</t>
  </si>
  <si>
    <t>Ремонт кровли</t>
  </si>
  <si>
    <t>Спиливание веток с березы</t>
  </si>
  <si>
    <t>Ремонт входных дверей</t>
  </si>
  <si>
    <t>Перекрытие ХВС в дом для ремонтных работ</t>
  </si>
  <si>
    <t>Косметический ремонт подъезда</t>
  </si>
  <si>
    <t>16.11.2018</t>
  </si>
  <si>
    <t>Прочистка вентиляционной трубы</t>
  </si>
  <si>
    <t>Ремонт канализации</t>
  </si>
  <si>
    <t>ул. Повенецкая 9</t>
  </si>
  <si>
    <t>Аварийно диспетчерская служба</t>
  </si>
  <si>
    <t>Сбор и вывоз ТБО</t>
  </si>
  <si>
    <t>По: Повенецкая дом № 9</t>
  </si>
  <si>
    <t>Прочистка    канализации</t>
  </si>
  <si>
    <t>Уборка канализационного разлива в подвале</t>
  </si>
  <si>
    <t>Очистка льда с кровли дома</t>
  </si>
  <si>
    <t>09.04.2018</t>
  </si>
  <si>
    <t>Замена автоматов</t>
  </si>
  <si>
    <t>Опрессовка системы отопления</t>
  </si>
  <si>
    <t>Ремонт крыльца</t>
  </si>
  <si>
    <t>26.07.2018</t>
  </si>
  <si>
    <t>27.07.2018</t>
  </si>
  <si>
    <t>Ремонт скамейки</t>
  </si>
  <si>
    <t>Ремонт оконных рам в подъезде</t>
  </si>
  <si>
    <t>Ремонт вентшахт</t>
  </si>
  <si>
    <t>26.10.2018</t>
  </si>
  <si>
    <t>Осмотр эл. щитка</t>
  </si>
  <si>
    <t>Отчет по выполнению договора управления общим имуществом МКД</t>
  </si>
  <si>
    <t>Повенецкая 10</t>
  </si>
  <si>
    <t>капитальный ремонт</t>
  </si>
  <si>
    <t>Аварийно диспетчерская  служба</t>
  </si>
  <si>
    <t>По: Повенецкая дом №10</t>
  </si>
  <si>
    <t>Осмотр ливневки</t>
  </si>
  <si>
    <t>Ремонт освещения</t>
  </si>
  <si>
    <t>Установка розетки в подъезде</t>
  </si>
  <si>
    <t>Закрытия эл.щита в подъезде</t>
  </si>
  <si>
    <t>Проверка электросчетчика</t>
  </si>
  <si>
    <t>Повенецкая 11</t>
  </si>
  <si>
    <t>Аварийно диспетчерское обслуживание</t>
  </si>
  <si>
    <t>По: Повенецкая дом №11</t>
  </si>
  <si>
    <t>Установка пружины на входные двери</t>
  </si>
  <si>
    <t>Остекление оконных рам в подъезде</t>
  </si>
  <si>
    <t>Спиливание деревьев возле дома</t>
  </si>
  <si>
    <t>Наладка освещения подвала</t>
  </si>
  <si>
    <t>Ремонт ВРУ</t>
  </si>
  <si>
    <t>Замена предохранителя</t>
  </si>
  <si>
    <t>Прочистка отвода на стояке ХВС</t>
  </si>
  <si>
    <t>Установка светильника</t>
  </si>
  <si>
    <t>Повенецкая 12</t>
  </si>
  <si>
    <t>По: Повенецкая дом №12</t>
  </si>
  <si>
    <t>Замена эл. проводки в общем коридоре</t>
  </si>
  <si>
    <t>Устранение течи на кровле</t>
  </si>
  <si>
    <t>Ремонт выходов на кровлю</t>
  </si>
  <si>
    <t>Ремонт перил лестничного марша</t>
  </si>
  <si>
    <t>Прочистка каналов вентшахт</t>
  </si>
  <si>
    <t>Повенецкая 13</t>
  </si>
  <si>
    <t>По: Повенецкая дом №13</t>
  </si>
  <si>
    <t>Установка садовой скамейки</t>
  </si>
  <si>
    <t>Ремонт козырька над входом в дом</t>
  </si>
  <si>
    <t>Замена выключателя</t>
  </si>
  <si>
    <t>Труда 9</t>
  </si>
  <si>
    <t>Обслуживание внутридомового инженерного  оборудования, включая аварийное обслуживание</t>
  </si>
  <si>
    <t>По: Труда дом № 9</t>
  </si>
  <si>
    <t>Ремонт светового окна</t>
  </si>
  <si>
    <t>Прочистка дымохода</t>
  </si>
  <si>
    <t>Ремонт печной трубы</t>
  </si>
  <si>
    <t>Замеры напряжения в квартире</t>
  </si>
  <si>
    <t>Труда 10</t>
  </si>
  <si>
    <t>По: Труда дом №10</t>
  </si>
  <si>
    <t>Осмотр электросчетчика</t>
  </si>
  <si>
    <t>Труда 13</t>
  </si>
  <si>
    <t>По: Труда дом №13</t>
  </si>
  <si>
    <t>Отогрев стояка  ХВС</t>
  </si>
  <si>
    <t>Труда 14</t>
  </si>
  <si>
    <t>По: Труда дом №14</t>
  </si>
  <si>
    <t>Осмотр вентиляции</t>
  </si>
  <si>
    <t>Закрытие окон в подвальном помещении</t>
  </si>
  <si>
    <t>Проверка на несанкционированные подключения</t>
  </si>
  <si>
    <t>Ремонт штробы</t>
  </si>
  <si>
    <t>Установка светильников в подъездах</t>
  </si>
  <si>
    <t>Труда 15</t>
  </si>
  <si>
    <t>По: Труда дом №15</t>
  </si>
  <si>
    <t>17.04.2018</t>
  </si>
  <si>
    <t>Прочистка водопроводных сетей в квартире</t>
  </si>
  <si>
    <t>Осмотр кровли для определения протечек</t>
  </si>
  <si>
    <t>Установка заглушки</t>
  </si>
  <si>
    <t>Труда 19</t>
  </si>
  <si>
    <t>По: Труда дом №19</t>
  </si>
  <si>
    <t>26.11.2018</t>
  </si>
  <si>
    <t>Труда 19а</t>
  </si>
  <si>
    <t>обсл. Теплосчетчика</t>
  </si>
  <si>
    <t>По: Труда дом №19а</t>
  </si>
  <si>
    <t>Труда 22</t>
  </si>
  <si>
    <t>По: Труда дом №22</t>
  </si>
  <si>
    <t>Уборка мусора в подвале</t>
  </si>
  <si>
    <t>Конституции 10</t>
  </si>
  <si>
    <t>По: Конституции дом №10</t>
  </si>
  <si>
    <t>Ремонт козырька над входом в подъезд</t>
  </si>
  <si>
    <t>Уборка мусора на кровле</t>
  </si>
  <si>
    <t>Конституции 12</t>
  </si>
  <si>
    <t>По: Конституции дом №12</t>
  </si>
  <si>
    <t>Ремонт дверей выхода на кровлю</t>
  </si>
  <si>
    <t>Челюскинцев 22</t>
  </si>
  <si>
    <t>По: Челюскинцев дом №22</t>
  </si>
  <si>
    <t>Установка радиатора отпления в подъезде</t>
  </si>
  <si>
    <t>Отогрев ливневой трубы</t>
  </si>
  <si>
    <t>Челюскинцев 23</t>
  </si>
  <si>
    <t>По: Челюскинцев дом №23</t>
  </si>
  <si>
    <t>Челюскинцев 24</t>
  </si>
  <si>
    <t>По: Челюскинцев дом №24</t>
  </si>
  <si>
    <t>Онежская 1</t>
  </si>
  <si>
    <t>По: Онежская дом №1</t>
  </si>
  <si>
    <t>Профилактический осмотр и ремонт ВРУ</t>
  </si>
  <si>
    <t>Уборка приямков</t>
  </si>
  <si>
    <t>Конституции 22а</t>
  </si>
  <si>
    <t>По: Конституции дом №22 А</t>
  </si>
  <si>
    <t>Первомайская 1</t>
  </si>
  <si>
    <t>По: Первомайская дом № 1</t>
  </si>
  <si>
    <t>Первомайская 3</t>
  </si>
  <si>
    <t>По: Первомайская дом № 3</t>
  </si>
  <si>
    <t>Первомайская 4</t>
  </si>
  <si>
    <t>По: Первомайская дом № 4</t>
  </si>
  <si>
    <t>Ремонт слухового окна</t>
  </si>
  <si>
    <t>Первомайская 6</t>
  </si>
  <si>
    <t>По: Первомайская дом № 6</t>
  </si>
  <si>
    <t>Закрытие чердачного слухового окна</t>
  </si>
  <si>
    <t>Первомайская 5а</t>
  </si>
  <si>
    <t>По: Первомайская дом № 5а</t>
  </si>
  <si>
    <t>Первомайская 9</t>
  </si>
  <si>
    <t>По: Первомайская дом № 9</t>
  </si>
  <si>
    <t>Первомайская 11</t>
  </si>
  <si>
    <t>По: Первомайская дом №11</t>
  </si>
  <si>
    <t>Первомайская 14</t>
  </si>
  <si>
    <t>По: Первомайская дом №14</t>
  </si>
  <si>
    <t>Ремонт септика</t>
  </si>
  <si>
    <t>Первомайская 16</t>
  </si>
  <si>
    <t>Обслуживание внутридомового  оборудования, включая аварийное обслуживание</t>
  </si>
  <si>
    <t>По: Первомайская дом №16</t>
  </si>
  <si>
    <t>Гагарина 1</t>
  </si>
  <si>
    <t>По: Гагарина дом № 1</t>
  </si>
  <si>
    <t>Ремонт потолка в подъезде</t>
  </si>
  <si>
    <t>Гагарина 2</t>
  </si>
  <si>
    <t>По: Гагарина дом № 2</t>
  </si>
  <si>
    <t>Гагарина 3</t>
  </si>
  <si>
    <t>По: Гагарина дом № 3</t>
  </si>
  <si>
    <t>Гагарина 4</t>
  </si>
  <si>
    <t>По: Гагарина дом № 4</t>
  </si>
  <si>
    <t>Гагарина 5</t>
  </si>
  <si>
    <t>По: Гагарина дом № 5</t>
  </si>
  <si>
    <t>Гагарина 6</t>
  </si>
  <si>
    <t>По: Гагарина дом № 6</t>
  </si>
  <si>
    <t>Гагарина 7</t>
  </si>
  <si>
    <t>По: Гагарина дом № 7</t>
  </si>
  <si>
    <t>Гагарина 9</t>
  </si>
  <si>
    <t>По: Гагарина дом № 9</t>
  </si>
  <si>
    <t>Гагарина 10</t>
  </si>
  <si>
    <t>пер.Гагарина 12</t>
  </si>
  <si>
    <t>По: пер. Гагарина дом №12</t>
  </si>
  <si>
    <t>Ремонт ступеней деревянной лестницы</t>
  </si>
  <si>
    <t>пер.Гагарина 11</t>
  </si>
  <si>
    <t>По: пер. Гагарина дом №11</t>
  </si>
  <si>
    <t>пер.Гагарина 13</t>
  </si>
  <si>
    <t>По: пер. Гагарина дом №13</t>
  </si>
  <si>
    <t>пер.Гагарина 10</t>
  </si>
  <si>
    <t>По: пер. Гагарина дом №10</t>
  </si>
  <si>
    <t>пер.Гагарина 9</t>
  </si>
  <si>
    <t>По: пер. Гагарина дом № 9</t>
  </si>
  <si>
    <t>пер.Гагарина 7</t>
  </si>
  <si>
    <t>По: пер. Гагарина дом № 7</t>
  </si>
  <si>
    <t>Ремонт фасада дома</t>
  </si>
  <si>
    <t>Ленина 1</t>
  </si>
  <si>
    <t>По: Ленина дом № 1</t>
  </si>
  <si>
    <t>Ленина 2</t>
  </si>
  <si>
    <t>По: Ленина дом № 2</t>
  </si>
  <si>
    <t>Ленина 3</t>
  </si>
  <si>
    <t>По: Ленина дом № 3</t>
  </si>
  <si>
    <t>Ленина 4</t>
  </si>
  <si>
    <t>По: Ленина дом № 4</t>
  </si>
  <si>
    <t>ул. Ленина д. 5</t>
  </si>
  <si>
    <t>По: Ленина дом № 5</t>
  </si>
  <si>
    <t>Осмотр водосчетчика</t>
  </si>
  <si>
    <t>Ленина 11</t>
  </si>
  <si>
    <t>По: Ленина дом №11</t>
  </si>
  <si>
    <t>Ленина 12</t>
  </si>
  <si>
    <t>По: Ленина дом №12</t>
  </si>
  <si>
    <t>Ленина 14</t>
  </si>
  <si>
    <t>По: Ленина дом №14</t>
  </si>
  <si>
    <t>Ленина 15</t>
  </si>
  <si>
    <t>По: Ленина дом №15</t>
  </si>
  <si>
    <t>Ленина 16</t>
  </si>
  <si>
    <t>По: Ленина дом №16</t>
  </si>
  <si>
    <t>Ленина 19</t>
  </si>
  <si>
    <t>обслуживание теплового счетчика</t>
  </si>
  <si>
    <t>По: Ленина дом №19</t>
  </si>
  <si>
    <t>Закрытие эл. щитков</t>
  </si>
  <si>
    <t>Ремонт примыканий вокруг вентшахты</t>
  </si>
  <si>
    <t>Ленина 21</t>
  </si>
  <si>
    <t>По: Ленина дом №21</t>
  </si>
  <si>
    <t>Октябрьская 5</t>
  </si>
  <si>
    <t>Итого долг за прошлые года без к/р</t>
  </si>
  <si>
    <t>По: Октябрьская дом № 5</t>
  </si>
  <si>
    <t>Октябрьская 5а</t>
  </si>
  <si>
    <t>Итого  долг за прошлые года без к/р</t>
  </si>
  <si>
    <t>По: Октябрьская дом 5 а</t>
  </si>
  <si>
    <t>Октябрьская 9</t>
  </si>
  <si>
    <t>По: Октябрьская дом № 9</t>
  </si>
  <si>
    <t>Октябрьская 11</t>
  </si>
  <si>
    <t>По: Октябрьская дом №11</t>
  </si>
  <si>
    <t>Челюскинцев 10</t>
  </si>
  <si>
    <t>По: Челюскинцев дом №10</t>
  </si>
  <si>
    <t>Челюскинцев 11</t>
  </si>
  <si>
    <t>По: Челюскинцев дом №11</t>
  </si>
  <si>
    <t>Челюскинцев 12</t>
  </si>
  <si>
    <t>По: Челюскинцев дом №12</t>
  </si>
  <si>
    <t>Замена автоматов на ввод в дом</t>
  </si>
  <si>
    <t>Прочистка дымовой трубы</t>
  </si>
  <si>
    <t>Челюскинцев 16</t>
  </si>
  <si>
    <t>По: Челюскинцев дом №16</t>
  </si>
  <si>
    <t>Челюскинцев 18</t>
  </si>
  <si>
    <t>По: Челюскинцев дом №18</t>
  </si>
  <si>
    <t>Молодежная 11</t>
  </si>
  <si>
    <t>По: Молодежная дом №11</t>
  </si>
  <si>
    <t>Молодежная 12</t>
  </si>
  <si>
    <t>канализация</t>
  </si>
  <si>
    <t>руб/чел.</t>
  </si>
  <si>
    <t>По: Молодежная дом №12</t>
  </si>
  <si>
    <t>Откачка септика</t>
  </si>
  <si>
    <t>Молодежная 14</t>
  </si>
  <si>
    <t>По: Молодежная дом №14</t>
  </si>
  <si>
    <t>Ремонт фундамента</t>
  </si>
  <si>
    <t>Конституции 16</t>
  </si>
  <si>
    <t>По: Конституции дом №16</t>
  </si>
  <si>
    <t>Конституции 17</t>
  </si>
  <si>
    <t>По: Конституции дом №17</t>
  </si>
  <si>
    <t>Утепление стены дома</t>
  </si>
  <si>
    <t>Конституции 22</t>
  </si>
  <si>
    <t>По: Конституции дом №22</t>
  </si>
  <si>
    <t>ул. Комсомольская 6</t>
  </si>
  <si>
    <t>По: Комсомольская  дом №  6</t>
  </si>
  <si>
    <t>ул. Комсомольская 7</t>
  </si>
  <si>
    <t>По: Комсомольская дом №  7</t>
  </si>
  <si>
    <t>Комсомольская 9</t>
  </si>
  <si>
    <t>По: Комсомольская дом № 9</t>
  </si>
  <si>
    <t>Комсомольская 10</t>
  </si>
  <si>
    <t>По: Комсомольская дом №10</t>
  </si>
  <si>
    <t>Комсомольская 12</t>
  </si>
  <si>
    <t>По: Комсомольская дом №12</t>
  </si>
  <si>
    <t>Комсомольская 13</t>
  </si>
  <si>
    <t>По: Комсомольская дом №13</t>
  </si>
  <si>
    <t>Ремонт печных труб</t>
  </si>
  <si>
    <t>Комсомольская 14</t>
  </si>
  <si>
    <t>По: Комсомольская дом №14</t>
  </si>
  <si>
    <t>Прочистка печной трубы</t>
  </si>
  <si>
    <t>Комсомольская 15</t>
  </si>
  <si>
    <t>По: Комсомольская дом №15</t>
  </si>
  <si>
    <t>Комсомольская 17</t>
  </si>
  <si>
    <t>По: Комсомольская дом №17</t>
  </si>
  <si>
    <t>Кирова 2</t>
  </si>
  <si>
    <t>По: Кирова дом №  2</t>
  </si>
  <si>
    <t>Отчет по выполнению договора управления общим имуществом</t>
  </si>
  <si>
    <t>Кирова 4</t>
  </si>
  <si>
    <t>По: Кирова дом №  4</t>
  </si>
  <si>
    <t>Ремонт стен в подъезде</t>
  </si>
  <si>
    <t>Кирова 6</t>
  </si>
  <si>
    <t>По: Кирова дом №  6</t>
  </si>
  <si>
    <t>Кирова 8</t>
  </si>
  <si>
    <t>По: Кирова дом №  8</t>
  </si>
  <si>
    <t>Кирова 13а</t>
  </si>
  <si>
    <t>По: Кирова дом № 13А</t>
  </si>
  <si>
    <t>Кирова 15а</t>
  </si>
  <si>
    <t>По: Кирова дом № 15а</t>
  </si>
  <si>
    <t>Кирова 14</t>
  </si>
  <si>
    <t>По: Кирова дом № 14</t>
  </si>
  <si>
    <t>Кирова 16</t>
  </si>
  <si>
    <t>По: Кирова дом № 16</t>
  </si>
  <si>
    <t>Кирова 18</t>
  </si>
  <si>
    <t>По: Кирова дом № 18</t>
  </si>
  <si>
    <t>Кирова 20</t>
  </si>
  <si>
    <t>По: Кирова дом № 20</t>
  </si>
  <si>
    <t>Кирова 22</t>
  </si>
  <si>
    <t>По: Кирова дом № 22</t>
  </si>
  <si>
    <t>Горького 8а</t>
  </si>
  <si>
    <t>не начисляем</t>
  </si>
  <si>
    <t>Кирова 24</t>
  </si>
  <si>
    <t>По: Кирова дом № 24</t>
  </si>
  <si>
    <t>Кирова 26</t>
  </si>
  <si>
    <t>По: Кирова дом № 26</t>
  </si>
  <si>
    <t>Кирова 28</t>
  </si>
  <si>
    <t>По: Кирова дом № 28</t>
  </si>
  <si>
    <t>Ремонт эл. проводки в общем коридоре</t>
  </si>
  <si>
    <t>Клубный 1</t>
  </si>
  <si>
    <t>По: пер. Клубный дом № 1</t>
  </si>
  <si>
    <t>Клубный 2</t>
  </si>
  <si>
    <t>По: пер.Клубный  дом № 2</t>
  </si>
  <si>
    <t>Клубный 3</t>
  </si>
  <si>
    <t>По: пер. Клубный дом № 3</t>
  </si>
  <si>
    <t>Клубный 4</t>
  </si>
  <si>
    <t>По: пер. Клубный дом № 4</t>
  </si>
  <si>
    <t>Заводская 3</t>
  </si>
  <si>
    <t>По: Заводская дом № 3</t>
  </si>
  <si>
    <t>Заводская 4</t>
  </si>
  <si>
    <t>По: Заводская дом № 4</t>
  </si>
  <si>
    <t>Горького 10</t>
  </si>
  <si>
    <t>По: Горького дом №10</t>
  </si>
  <si>
    <t>Осмотр электропроводки в коридоре</t>
  </si>
  <si>
    <t>Ремонт крышек на септик</t>
  </si>
  <si>
    <t>Горького 11</t>
  </si>
  <si>
    <t>По: Горького дом №11</t>
  </si>
  <si>
    <t>Горького 16</t>
  </si>
  <si>
    <t>По: Горького дом №16</t>
  </si>
  <si>
    <t>Регулировка системы отопления дома</t>
  </si>
  <si>
    <t>Горького 12</t>
  </si>
  <si>
    <t>По: Горького дом №12</t>
  </si>
  <si>
    <t>Нефтебаза 6</t>
  </si>
  <si>
    <t>По: Нефтебаза дом № 6</t>
  </si>
  <si>
    <t>09.09.2018</t>
  </si>
  <si>
    <t>Нефтебаза 8</t>
  </si>
  <si>
    <t>По: Нефтебаза дом № 8</t>
  </si>
  <si>
    <t>Нефтебаза 10</t>
  </si>
  <si>
    <t>По: Нефтебаза дом №10</t>
  </si>
  <si>
    <t>Осмотр водопроводных сетей в доме</t>
  </si>
  <si>
    <t>гористая 2</t>
  </si>
  <si>
    <t>По: Гористая дом № 2</t>
  </si>
  <si>
    <t>Гористая 4</t>
  </si>
  <si>
    <t>По: Гористая дом № 4</t>
  </si>
  <si>
    <t>Больничная 7</t>
  </si>
  <si>
    <t>Совхозная 1</t>
  </si>
  <si>
    <t>Аварйно диспетчерская служба</t>
  </si>
  <si>
    <t>По: Совхозная дом № 1</t>
  </si>
  <si>
    <t>Утепление слуховых окон</t>
  </si>
  <si>
    <t>Совхозная 2</t>
  </si>
  <si>
    <t>По: Совхозная дом № 2</t>
  </si>
  <si>
    <t>Совхозная 3</t>
  </si>
  <si>
    <t>По: Совхозная дом № 3</t>
  </si>
  <si>
    <t>Совхозная 4</t>
  </si>
  <si>
    <t>По: Совхозная дом № 4</t>
  </si>
  <si>
    <t>Совхозная 5</t>
  </si>
  <si>
    <t>По: Совхозная дом № 5</t>
  </si>
  <si>
    <t>Совхозная 6</t>
  </si>
  <si>
    <t>По: Совхозная дом № 6</t>
  </si>
  <si>
    <t>Совхозная 8</t>
  </si>
  <si>
    <t>По: Совхозная дом № 8</t>
  </si>
  <si>
    <t>Совхозная 11</t>
  </si>
  <si>
    <t>По: Совхозная дом №11</t>
  </si>
  <si>
    <t>Замена крана Маевского</t>
  </si>
  <si>
    <t>Нефтебаза 1</t>
  </si>
  <si>
    <t>Нефтебаза 4</t>
  </si>
  <si>
    <t>По: Нефтебаза дом № 4</t>
  </si>
  <si>
    <t>Железнодорожная 4</t>
  </si>
  <si>
    <t>По: Железнодорожная дом №4</t>
  </si>
  <si>
    <t>Заводская 14</t>
  </si>
  <si>
    <t>По: Заводская дом №14</t>
  </si>
  <si>
    <t>За период с 01.01.2019 по 31.12.2019.</t>
  </si>
  <si>
    <t>11.01.2019</t>
  </si>
  <si>
    <t>16.01.2019</t>
  </si>
  <si>
    <t>17.01.2019</t>
  </si>
  <si>
    <t>22.01.2019</t>
  </si>
  <si>
    <t>31.01.2019</t>
  </si>
  <si>
    <t>05.02.2019</t>
  </si>
  <si>
    <t>07.02.2019</t>
  </si>
  <si>
    <t>11.02.2019</t>
  </si>
  <si>
    <t>12.02.2019</t>
  </si>
  <si>
    <t>15.02.2019</t>
  </si>
  <si>
    <t>Ремонт ХВС в подвале</t>
  </si>
  <si>
    <t>19.02.2019</t>
  </si>
  <si>
    <t>22.02.2019</t>
  </si>
  <si>
    <t>25.02.2019</t>
  </si>
  <si>
    <t>04.03.2019</t>
  </si>
  <si>
    <t>06.03.2019</t>
  </si>
  <si>
    <t>07.03.2019</t>
  </si>
  <si>
    <t>13.03.2019</t>
  </si>
  <si>
    <t>14.03.2019</t>
  </si>
  <si>
    <t>20.03.2019</t>
  </si>
  <si>
    <t>29.03.2019</t>
  </si>
  <si>
    <t>01.04.2019</t>
  </si>
  <si>
    <t>02.04.2019</t>
  </si>
  <si>
    <t>03.04.2019</t>
  </si>
  <si>
    <t>13.04.2019</t>
  </si>
  <si>
    <t>06.05.2019</t>
  </si>
  <si>
    <t>07.05.2019</t>
  </si>
  <si>
    <t>08.05.2019</t>
  </si>
  <si>
    <t>17.05.2019</t>
  </si>
  <si>
    <t>24.05.2019</t>
  </si>
  <si>
    <t>19.06.2019</t>
  </si>
  <si>
    <t>Опрессовка,промывка системы отопления</t>
  </si>
  <si>
    <t>28.06.2019</t>
  </si>
  <si>
    <t>05.07.2019</t>
  </si>
  <si>
    <t>08.07.2019</t>
  </si>
  <si>
    <t>01.08.2019</t>
  </si>
  <si>
    <t>14.08.2019</t>
  </si>
  <si>
    <t>Осмотр подвальных помещений на протечки с системы ХВС</t>
  </si>
  <si>
    <t>20.08.2019</t>
  </si>
  <si>
    <t>21.08.2019</t>
  </si>
  <si>
    <t>23.08.2019</t>
  </si>
  <si>
    <t>28.08.2019</t>
  </si>
  <si>
    <t>29.08.2019</t>
  </si>
  <si>
    <t>30.08.2019</t>
  </si>
  <si>
    <t>02.09.2019</t>
  </si>
  <si>
    <t>05.09.2019</t>
  </si>
  <si>
    <t>09.09.2019</t>
  </si>
  <si>
    <t>10.09.2019</t>
  </si>
  <si>
    <t>22.09.2019</t>
  </si>
  <si>
    <t>23.09.2019</t>
  </si>
  <si>
    <t>Ремонт отмостки возле дома</t>
  </si>
  <si>
    <t>01.10.2019</t>
  </si>
  <si>
    <t>07.10.2019</t>
  </si>
  <si>
    <t>09.10.2019</t>
  </si>
  <si>
    <t>Заделка трещин фасада дома</t>
  </si>
  <si>
    <t>10.10.2019</t>
  </si>
  <si>
    <t>16.10.2019</t>
  </si>
  <si>
    <t>22.10.2019</t>
  </si>
  <si>
    <t>23.10.2019</t>
  </si>
  <si>
    <t>28.10.2019</t>
  </si>
  <si>
    <t>31.10.2019</t>
  </si>
  <si>
    <t>01.11.2019</t>
  </si>
  <si>
    <t>05.11.2019</t>
  </si>
  <si>
    <t>06.11.2019</t>
  </si>
  <si>
    <t>13.11.2019</t>
  </si>
  <si>
    <t>14.11.2019</t>
  </si>
  <si>
    <t>15.11.2019</t>
  </si>
  <si>
    <t>19.11.2019</t>
  </si>
  <si>
    <t>21.11.2019</t>
  </si>
  <si>
    <t>22.11.2019</t>
  </si>
  <si>
    <t>02.12.2019</t>
  </si>
  <si>
    <t>03.12.2019</t>
  </si>
  <si>
    <t>04.12.2019</t>
  </si>
  <si>
    <t>06.12.2019</t>
  </si>
  <si>
    <t>09.12.2019</t>
  </si>
  <si>
    <t>11.12.2019</t>
  </si>
  <si>
    <t>Установка почтовых ящиков</t>
  </si>
  <si>
    <t>Герметизация межпанельных швов</t>
  </si>
  <si>
    <t>12.12.2019</t>
  </si>
  <si>
    <t>13.12.2019</t>
  </si>
  <si>
    <t>16.12.2019</t>
  </si>
  <si>
    <t>Установка манжеты</t>
  </si>
  <si>
    <t>17.12.2019</t>
  </si>
  <si>
    <t>18.12.2019</t>
  </si>
  <si>
    <t>28.12.2019</t>
  </si>
  <si>
    <t>30.12.2019</t>
  </si>
  <si>
    <t>09.01.2019</t>
  </si>
  <si>
    <t>15.01.2019</t>
  </si>
  <si>
    <t>29.01.2019</t>
  </si>
  <si>
    <t>01.02.2019</t>
  </si>
  <si>
    <t>14.02.2019</t>
  </si>
  <si>
    <t>17.02.2019</t>
  </si>
  <si>
    <t>18.02.2019</t>
  </si>
  <si>
    <t>20.02.2019</t>
  </si>
  <si>
    <t>21.02.2019</t>
  </si>
  <si>
    <t>Установка розетки в подвале для производства ремонтных работ</t>
  </si>
  <si>
    <t>28.02.2019</t>
  </si>
  <si>
    <t>05.03.2019</t>
  </si>
  <si>
    <t>11.03.2019</t>
  </si>
  <si>
    <t>12.03.2019</t>
  </si>
  <si>
    <t>Осмотр квартиры после залития</t>
  </si>
  <si>
    <t>16.03.2019</t>
  </si>
  <si>
    <t>17.03.2019</t>
  </si>
  <si>
    <t>21.03.2019</t>
  </si>
  <si>
    <t>Обследование квартиры</t>
  </si>
  <si>
    <t>23.03.2019</t>
  </si>
  <si>
    <t>25.03.2019</t>
  </si>
  <si>
    <t>Техническое обследование на предмет залития квартиры с кровли с составлением акта</t>
  </si>
  <si>
    <t>04.04.2019</t>
  </si>
  <si>
    <t>05.04.2019</t>
  </si>
  <si>
    <t>09.04.2019</t>
  </si>
  <si>
    <t>10.04.2019</t>
  </si>
  <si>
    <t>11.04.2019</t>
  </si>
  <si>
    <t>12.04.2019</t>
  </si>
  <si>
    <t>19.04.2019</t>
  </si>
  <si>
    <t>22.04.2019</t>
  </si>
  <si>
    <t>23.04.2019</t>
  </si>
  <si>
    <t>24.04.2019</t>
  </si>
  <si>
    <t>25.04.2019</t>
  </si>
  <si>
    <t>11.05.2019</t>
  </si>
  <si>
    <t>13.05.2019</t>
  </si>
  <si>
    <t>14.05.2019</t>
  </si>
  <si>
    <t>16.05.2019</t>
  </si>
  <si>
    <t>22.05.2019</t>
  </si>
  <si>
    <t>27.05.2019</t>
  </si>
  <si>
    <t>04.06.2019</t>
  </si>
  <si>
    <t>10.06.2019</t>
  </si>
  <si>
    <t>13.06.2019</t>
  </si>
  <si>
    <t>21.06.2019</t>
  </si>
  <si>
    <t>25.06.2019</t>
  </si>
  <si>
    <t>Косметический ремонт подъездов</t>
  </si>
  <si>
    <t>11.07.2019</t>
  </si>
  <si>
    <t>12.07.2019</t>
  </si>
  <si>
    <t>Опрессовка радиаторов отопления после замены</t>
  </si>
  <si>
    <t>17.07.2019</t>
  </si>
  <si>
    <t>22.07.2019</t>
  </si>
  <si>
    <t>13.08.2019</t>
  </si>
  <si>
    <t>Опрессовка системы отопления после ремонтных работ</t>
  </si>
  <si>
    <t>27.08.2019</t>
  </si>
  <si>
    <t>19.09.2019</t>
  </si>
  <si>
    <t>Навешивание замка на подвальное помещение</t>
  </si>
  <si>
    <t>25.09.2019</t>
  </si>
  <si>
    <t>04.10.2019</t>
  </si>
  <si>
    <t>08.10.2019</t>
  </si>
  <si>
    <t>18.10.2019</t>
  </si>
  <si>
    <t>30.10.2019</t>
  </si>
  <si>
    <t>11.11.2019</t>
  </si>
  <si>
    <t>12.11.2019</t>
  </si>
  <si>
    <t>20.11.2019</t>
  </si>
  <si>
    <t>28.11.2019</t>
  </si>
  <si>
    <t>10.12.2019</t>
  </si>
  <si>
    <t>14.12.2019</t>
  </si>
  <si>
    <t>20.12.2019</t>
  </si>
  <si>
    <t>23.12.2019</t>
  </si>
  <si>
    <t>26.12.2019</t>
  </si>
  <si>
    <t>02.01.2019</t>
  </si>
  <si>
    <t>14.01.2019</t>
  </si>
  <si>
    <t>24.01.2019</t>
  </si>
  <si>
    <t>28.01.2019</t>
  </si>
  <si>
    <t>06.02.2019</t>
  </si>
  <si>
    <t>08.02.2019</t>
  </si>
  <si>
    <t>Прочистка фановых труб</t>
  </si>
  <si>
    <t>Осмотр и ремонт ВРУ</t>
  </si>
  <si>
    <t>15.03.2019</t>
  </si>
  <si>
    <t>19.03.2019</t>
  </si>
  <si>
    <t>27.03.2019</t>
  </si>
  <si>
    <t>15.04.2019</t>
  </si>
  <si>
    <t>27.04.2019</t>
  </si>
  <si>
    <t>29.04.2019</t>
  </si>
  <si>
    <t>29.05.2019</t>
  </si>
  <si>
    <t>30.05.2019</t>
  </si>
  <si>
    <t>Скашивание травы вокруг дома</t>
  </si>
  <si>
    <t>17.06.2019</t>
  </si>
  <si>
    <t>24.06.2019</t>
  </si>
  <si>
    <t>03.07.2019</t>
  </si>
  <si>
    <t>07.07.2019</t>
  </si>
  <si>
    <t>Заливка площадки перед входом в подъезд</t>
  </si>
  <si>
    <t>15.07.2019</t>
  </si>
  <si>
    <t>08.08.2019</t>
  </si>
  <si>
    <t>09.08.2019</t>
  </si>
  <si>
    <t>12.08.2019</t>
  </si>
  <si>
    <t>26.08.2019</t>
  </si>
  <si>
    <t>Ремонт стояка канализации</t>
  </si>
  <si>
    <t>Ремонт потолков в квартире</t>
  </si>
  <si>
    <t>03.09.2019</t>
  </si>
  <si>
    <t>13.09.2019</t>
  </si>
  <si>
    <t>16.09.2019</t>
  </si>
  <si>
    <t>17.09.2019</t>
  </si>
  <si>
    <t>11.10.2019</t>
  </si>
  <si>
    <t>21.10.2019</t>
  </si>
  <si>
    <t>Демонтаж участка пожарной лестницы</t>
  </si>
  <si>
    <t>05.12.2019</t>
  </si>
  <si>
    <t>24.12.2019</t>
  </si>
  <si>
    <t>01.01.2019</t>
  </si>
  <si>
    <t>06.01.2019</t>
  </si>
  <si>
    <t>10.01.2019</t>
  </si>
  <si>
    <t>18.01.2019</t>
  </si>
  <si>
    <t>19.01.2019</t>
  </si>
  <si>
    <t>30.01.2019</t>
  </si>
  <si>
    <t>04.02.2019</t>
  </si>
  <si>
    <t>Осмотр канализационного колодца у дома</t>
  </si>
  <si>
    <t>09.02.2019</t>
  </si>
  <si>
    <t>26.02.2019</t>
  </si>
  <si>
    <t>09.03.2019</t>
  </si>
  <si>
    <t>10.03.2019</t>
  </si>
  <si>
    <t>24.03.2019</t>
  </si>
  <si>
    <t>31.03.2019</t>
  </si>
  <si>
    <t>Ремонт оконного блока в подъезде</t>
  </si>
  <si>
    <t>08.04.2019</t>
  </si>
  <si>
    <t>16.04.2019</t>
  </si>
  <si>
    <t>Уборка мусора в подъезде</t>
  </si>
  <si>
    <t>17.04.2019</t>
  </si>
  <si>
    <t>28.04.2019</t>
  </si>
  <si>
    <t>30.04.2019</t>
  </si>
  <si>
    <t>20.05.2019</t>
  </si>
  <si>
    <t>21.05.2019</t>
  </si>
  <si>
    <t>26.05.2019</t>
  </si>
  <si>
    <t>11.06.2019</t>
  </si>
  <si>
    <t>14.06.2019</t>
  </si>
  <si>
    <t>18.06.2019</t>
  </si>
  <si>
    <t>10.07.2019</t>
  </si>
  <si>
    <t>14.07.2019</t>
  </si>
  <si>
    <t>31.07.2019</t>
  </si>
  <si>
    <t>05.08.2019</t>
  </si>
  <si>
    <t>22.08.2019</t>
  </si>
  <si>
    <t>31.08.2019</t>
  </si>
  <si>
    <t>11.09.2019</t>
  </si>
  <si>
    <t>20.09.2019</t>
  </si>
  <si>
    <t>21.09.2019</t>
  </si>
  <si>
    <t>24.09.2019</t>
  </si>
  <si>
    <t>02.10.2019</t>
  </si>
  <si>
    <t>Ремонт деревянной обшивки фундамента</t>
  </si>
  <si>
    <t>17.10.2019</t>
  </si>
  <si>
    <t>Замена стояка канализации в подвале</t>
  </si>
  <si>
    <t>24.10.2019</t>
  </si>
  <si>
    <t>29.10.2019</t>
  </si>
  <si>
    <t>16.11.2019</t>
  </si>
  <si>
    <t>15.12.2019</t>
  </si>
  <si>
    <t>21.12.2019</t>
  </si>
  <si>
    <t>Подключение розетки</t>
  </si>
  <si>
    <t>23.01.2019</t>
  </si>
  <si>
    <t>01.03.2019</t>
  </si>
  <si>
    <t>18.03.2019</t>
  </si>
  <si>
    <t>30.03.2019</t>
  </si>
  <si>
    <t>07.04.2019</t>
  </si>
  <si>
    <t>Ремонт кровли подвального помещения</t>
  </si>
  <si>
    <t>18.04.2019</t>
  </si>
  <si>
    <t>01.05.2019</t>
  </si>
  <si>
    <t>Ремонт кровли, ремонт вентшахты</t>
  </si>
  <si>
    <t>23.05.2019</t>
  </si>
  <si>
    <t>01.07.2019</t>
  </si>
  <si>
    <t>07.08.2019</t>
  </si>
  <si>
    <t>04.09.2019</t>
  </si>
  <si>
    <t>06.09.2019</t>
  </si>
  <si>
    <t>26.09.2019</t>
  </si>
  <si>
    <t>27.09.2019</t>
  </si>
  <si>
    <t>25.10.2019</t>
  </si>
  <si>
    <t>08.11.2019</t>
  </si>
  <si>
    <t>Осмотр розетки</t>
  </si>
  <si>
    <t>26.01.2019</t>
  </si>
  <si>
    <t>Очистка лоджии от снега</t>
  </si>
  <si>
    <t>19.05.2019</t>
  </si>
  <si>
    <t>06.06.2019</t>
  </si>
  <si>
    <t>09.07.2019</t>
  </si>
  <si>
    <t>23.07.2019</t>
  </si>
  <si>
    <t>24.07.2019</t>
  </si>
  <si>
    <t>02.08.2019</t>
  </si>
  <si>
    <t>03.10.2019</t>
  </si>
  <si>
    <t>20.10.2019</t>
  </si>
  <si>
    <t>29.11.2019</t>
  </si>
  <si>
    <t>13.02.2019</t>
  </si>
  <si>
    <t>Замена светильника</t>
  </si>
  <si>
    <t>03.06.2019</t>
  </si>
  <si>
    <t>15.06.2019</t>
  </si>
  <si>
    <t>19.07.2019</t>
  </si>
  <si>
    <t>Побелка потолка на 5 этаже</t>
  </si>
  <si>
    <t>25.07.2019</t>
  </si>
  <si>
    <t>26.07.2019</t>
  </si>
  <si>
    <t>Установка почтовых ящиков в подъезде</t>
  </si>
  <si>
    <t>07.11.2019</t>
  </si>
  <si>
    <t>18.11.2019</t>
  </si>
  <si>
    <t>26.11.2019</t>
  </si>
  <si>
    <t>19.12.2019</t>
  </si>
  <si>
    <t>Установка замка на чердаке</t>
  </si>
  <si>
    <t>28.05.2019</t>
  </si>
  <si>
    <t>Опломбировка прибора учета</t>
  </si>
  <si>
    <t>Осмотр печного стояка</t>
  </si>
  <si>
    <t>18.09.2019</t>
  </si>
  <si>
    <t>04.01.2019</t>
  </si>
  <si>
    <t>27.02.2019</t>
  </si>
  <si>
    <t>Оштукатуривание и покраска 2-го подъезда</t>
  </si>
  <si>
    <t>Закрытие штробы</t>
  </si>
  <si>
    <t>Установка электросчетчиков на коммунальные квартиры</t>
  </si>
  <si>
    <t>22.03.2019</t>
  </si>
  <si>
    <t>26.03.2019</t>
  </si>
  <si>
    <t>05.05.2019</t>
  </si>
  <si>
    <t>10.05.2019</t>
  </si>
  <si>
    <t>15.05.2019</t>
  </si>
  <si>
    <t>Осмотрт электропроводки после пожара</t>
  </si>
  <si>
    <t>01.09.2019</t>
  </si>
  <si>
    <t>05.10.2019</t>
  </si>
  <si>
    <t>Установка входных дверей</t>
  </si>
  <si>
    <t>24.11.2019</t>
  </si>
  <si>
    <t>07.12.2019</t>
  </si>
  <si>
    <t>22.12.2019</t>
  </si>
  <si>
    <t>Очистка кровли от снега и льда , установка банера</t>
  </si>
  <si>
    <t>24.02.2019</t>
  </si>
  <si>
    <t>Ремонт крышки люка</t>
  </si>
  <si>
    <t>28.03.2019</t>
  </si>
  <si>
    <t>Ремонт ограждения у контейнеров</t>
  </si>
  <si>
    <t>22.06.2019</t>
  </si>
  <si>
    <t>23.06.2019</t>
  </si>
  <si>
    <t>02.07.2019</t>
  </si>
  <si>
    <t>04.07.2019</t>
  </si>
  <si>
    <t>16.07.2019</t>
  </si>
  <si>
    <t>30.07.2019</t>
  </si>
  <si>
    <t>06.08.2019</t>
  </si>
  <si>
    <t>16.08.2019</t>
  </si>
  <si>
    <t>19.08.2019</t>
  </si>
  <si>
    <t>Ремонт домофона</t>
  </si>
  <si>
    <t>Изготовление и установка перил</t>
  </si>
  <si>
    <t>29.09.2019</t>
  </si>
  <si>
    <t>30.09.2019</t>
  </si>
  <si>
    <t>Ремонт окон в подвале,ремонт скамейки , ремонт перил на крыльце</t>
  </si>
  <si>
    <t>Ремонт электроснабжения в щитовых</t>
  </si>
  <si>
    <t>05.06.2019</t>
  </si>
  <si>
    <t>12.06.2019</t>
  </si>
  <si>
    <t>14.10.2019</t>
  </si>
  <si>
    <t>25.12.2019</t>
  </si>
  <si>
    <t>18.05.2019</t>
  </si>
  <si>
    <t>02.11.2019</t>
  </si>
  <si>
    <t>27.11.2019</t>
  </si>
  <si>
    <t>15.10.2019</t>
  </si>
  <si>
    <t>27.12.2019</t>
  </si>
  <si>
    <t>21.01.2019</t>
  </si>
  <si>
    <t>02.02.2019</t>
  </si>
  <si>
    <t>21.04.2019</t>
  </si>
  <si>
    <t>27.06.2019</t>
  </si>
  <si>
    <t>29.07.2019</t>
  </si>
  <si>
    <t>28.09.2019</t>
  </si>
  <si>
    <t>Дезинсекция подвальных помещений</t>
  </si>
  <si>
    <t>20.01.2019</t>
  </si>
  <si>
    <t>Техническое обследование квартиры на предмет ненадлежащего теплоснабжения с составлением акта</t>
  </si>
  <si>
    <t>20.06.2019</t>
  </si>
  <si>
    <t>Ремонт примыканий лоджий</t>
  </si>
  <si>
    <t>Осмотр водопроводных сетей в подъезде</t>
  </si>
  <si>
    <t>Очистка козырька над подъездом от мусора</t>
  </si>
  <si>
    <t>Замена патрона в подъезде</t>
  </si>
  <si>
    <t>02.06.2019</t>
  </si>
  <si>
    <t>30.06.2019</t>
  </si>
  <si>
    <t>18.07.2019</t>
  </si>
  <si>
    <t>Ремонт дверей в подвал</t>
  </si>
  <si>
    <t>Оштукатуривание стен  и поклейка обоев в квартире</t>
  </si>
  <si>
    <t>31.12.2019</t>
  </si>
  <si>
    <t>25.01.2019</t>
  </si>
  <si>
    <t>03.03.2019</t>
  </si>
  <si>
    <t>15.08.2019</t>
  </si>
  <si>
    <t>12.09.2019</t>
  </si>
  <si>
    <t>25.11.2019</t>
  </si>
  <si>
    <t>Утепление потолка на чердаке</t>
  </si>
  <si>
    <t>08.12.2019</t>
  </si>
  <si>
    <t>07.01.2019</t>
  </si>
  <si>
    <t>12.01.2019</t>
  </si>
  <si>
    <t>20.04.2019</t>
  </si>
  <si>
    <t>31.05.2019</t>
  </si>
  <si>
    <t>Штукатурка,шпаклевка и покраска потолка в зале и поклейка обоев</t>
  </si>
  <si>
    <t>Ремонт щита около подъезда</t>
  </si>
  <si>
    <t>Осмотр  ввода в квартиру</t>
  </si>
  <si>
    <t>Ремонт отлива на козырьке</t>
  </si>
  <si>
    <t>Установка оконной рамы на чердаке</t>
  </si>
  <si>
    <t>26.06.2019</t>
  </si>
  <si>
    <t>Ремонт отмостки вокруг дома</t>
  </si>
  <si>
    <t>Выравнивание грунта</t>
  </si>
  <si>
    <t>Остекление оконных рам в подвале</t>
  </si>
  <si>
    <t>07.06.2019</t>
  </si>
  <si>
    <t>Профилактический осмотр электропроводки в общем коридоре</t>
  </si>
  <si>
    <t>Прокладка эл.проводки в квартире после пожара</t>
  </si>
  <si>
    <t>Ремонт крыльца и пола в подъезде</t>
  </si>
  <si>
    <t>29.06.2019</t>
  </si>
  <si>
    <t>Укрепление банера на кровле дома</t>
  </si>
  <si>
    <t>08.03.2019</t>
  </si>
  <si>
    <t>Ремонт лестницы на кровлю</t>
  </si>
  <si>
    <t>Ремонт примыканий  вокруг трубы</t>
  </si>
  <si>
    <t>Изготовление и установка слухового окна</t>
  </si>
  <si>
    <t>По: Гагарина дом №10</t>
  </si>
  <si>
    <t>По: Больничная дом № 7</t>
  </si>
  <si>
    <t>Замена ввода в квартиру</t>
  </si>
  <si>
    <t>Ремонт кровли и печной трубы</t>
  </si>
  <si>
    <t>10.11.2019</t>
  </si>
  <si>
    <t>Ремонт печных труб, ремонт примыканий к трубам</t>
  </si>
  <si>
    <t>14.04.2019</t>
  </si>
  <si>
    <t>Замена  светильников в подъезде</t>
  </si>
  <si>
    <t>25.05.2019</t>
  </si>
  <si>
    <t>13.07.2019</t>
  </si>
  <si>
    <t>Ремонт чердачногопомещения в подъезде</t>
  </si>
  <si>
    <t>08.01.2019</t>
  </si>
  <si>
    <t>26.04.2019</t>
  </si>
  <si>
    <t>Профилактические работы на ВРу и РЩ</t>
  </si>
  <si>
    <t>10.08.2019</t>
  </si>
  <si>
    <t>11.08.2019</t>
  </si>
  <si>
    <t>25.08.2019</t>
  </si>
  <si>
    <t>17.08.2019</t>
  </si>
  <si>
    <t>Ремонт вентиляции</t>
  </si>
  <si>
    <t>03.01.2019</t>
  </si>
  <si>
    <t>05.01.2019</t>
  </si>
  <si>
    <t>Ремонт люка выхода на чердак</t>
  </si>
  <si>
    <t>03.05.2019</t>
  </si>
  <si>
    <t>09.05.2019</t>
  </si>
  <si>
    <t>Ремонт стены в тамбуре</t>
  </si>
  <si>
    <t>Оштукатуривание потолка и стен в квартире</t>
  </si>
  <si>
    <t>Ремонт потолка в туалете</t>
  </si>
  <si>
    <t>03.02.2019</t>
  </si>
  <si>
    <t>Набивка сальника на вентиль</t>
  </si>
  <si>
    <t>27.10.2019</t>
  </si>
  <si>
    <t>Закрытие окон в квартире щитами</t>
  </si>
  <si>
    <t>Ремонт мостика на кровле</t>
  </si>
  <si>
    <t>24.08.2019</t>
  </si>
  <si>
    <t>Установка пандуса</t>
  </si>
  <si>
    <t>18.08.2019</t>
  </si>
  <si>
    <t>Ремонт балкона</t>
  </si>
  <si>
    <t>Ремонт кровли , прочистка дымохода</t>
  </si>
  <si>
    <t>Изготовление и установка сливов на козырьки перед подъездом</t>
  </si>
  <si>
    <t>Ремонт площадки у входных дверей</t>
  </si>
  <si>
    <t>29.12.2019</t>
  </si>
  <si>
    <t>Установка ящика под мусор</t>
  </si>
  <si>
    <t>10.02.2019</t>
  </si>
  <si>
    <t>Установка пломбы</t>
  </si>
  <si>
    <t>Замеры давления воды на вход в квартиру</t>
  </si>
  <si>
    <t>Отогрев  и утепление труб ХВС</t>
  </si>
  <si>
    <t>Ремонт печной трубы , ремонт рамы выхода на кровлю</t>
  </si>
  <si>
    <t>Замена балок пола с подвала</t>
  </si>
  <si>
    <t>03.08.2019</t>
  </si>
  <si>
    <t>12.10.2019</t>
  </si>
  <si>
    <t>16.02.2019</t>
  </si>
  <si>
    <t>Ремонт отмостки и фундамента</t>
  </si>
  <si>
    <t>Разборка и сборка пола в подъезде</t>
  </si>
  <si>
    <t>Ремонт водопроводных сетей в подъезде</t>
  </si>
  <si>
    <t>Осмотр подвальных помещений</t>
  </si>
  <si>
    <t>04.11.2019</t>
  </si>
  <si>
    <t>Утепление чердака</t>
  </si>
  <si>
    <t>19.10.2019</t>
  </si>
  <si>
    <t>Осмотр подвального помещения</t>
  </si>
  <si>
    <t>Замена труб общедомовой канализации</t>
  </si>
  <si>
    <t>03.11.2019</t>
  </si>
  <si>
    <t>01.09,2018</t>
  </si>
  <si>
    <t>с января 2019 г. по декабрь 2019 г.</t>
  </si>
  <si>
    <t>э</t>
  </si>
  <si>
    <t>09.012018</t>
  </si>
  <si>
    <t>15.51</t>
  </si>
  <si>
    <t>собственники и наниматели</t>
  </si>
  <si>
    <t>м</t>
  </si>
  <si>
    <t>Центральная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</si>
</sst>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1" x14ac:knownFonts="1">
    <font>
      <sz val="11"/>
      <color rgb="FF000000"/>
      <name val="Calibri"/>
      <family val="2"/>
      <charset val="204"/>
    </font>
    <font>
      <sz val="10"/>
      <name val="Arial"/>
    </font>
    <font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u/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b/>
      <sz val="16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b/>
      <sz val="10"/>
      <color rgb="FFFF0000"/>
      <name val="Arial"/>
    </font>
    <font>
      <sz val="9"/>
      <color rgb="FF000000"/>
      <name val="Calibri"/>
      <family val="2"/>
      <charset val="204"/>
    </font>
    <font>
      <sz val="16"/>
      <name val="Arial"/>
      <family val="2"/>
      <charset val="204"/>
    </font>
    <font>
      <sz val="16"/>
      <name val="Arial"/>
    </font>
    <font>
      <b/>
      <i/>
      <sz val="9"/>
      <color rgb="FF000000"/>
      <name val="Calibri"/>
      <family val="2"/>
      <charset val="204"/>
    </font>
    <font>
      <b/>
      <u/>
      <sz val="9"/>
      <color rgb="FF000000"/>
      <name val="Calibri"/>
      <family val="2"/>
      <charset val="204"/>
    </font>
    <font>
      <u/>
      <sz val="9"/>
      <color rgb="FF000000"/>
      <name val="Calibri"/>
      <family val="2"/>
      <charset val="204"/>
    </font>
    <font>
      <b/>
      <i/>
      <sz val="9"/>
      <color rgb="FFFF0000"/>
      <name val="Calibri"/>
      <family val="2"/>
      <charset val="204"/>
    </font>
    <font>
      <b/>
      <sz val="10"/>
      <color indexed="10"/>
      <name val="Arial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0" borderId="0" xfId="0" applyFont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/>
    <xf numFmtId="164" fontId="6" fillId="0" borderId="2" xfId="0" applyNumberFormat="1" applyFont="1" applyBorder="1"/>
    <xf numFmtId="2" fontId="6" fillId="0" borderId="0" xfId="0" applyNumberFormat="1" applyFont="1" applyBorder="1" applyAlignment="1">
      <alignment horizontal="right" indent="2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 indent="2"/>
    </xf>
    <xf numFmtId="0" fontId="4" fillId="0" borderId="0" xfId="0" applyFont="1"/>
    <xf numFmtId="0" fontId="2" fillId="0" borderId="1" xfId="0" applyFont="1" applyBorder="1"/>
    <xf numFmtId="0" fontId="6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6" fillId="0" borderId="7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4" fontId="8" fillId="0" borderId="1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0" xfId="0" applyAlignment="1">
      <alignment horizontal="center"/>
    </xf>
    <xf numFmtId="0" fontId="12" fillId="0" borderId="1" xfId="0" applyFont="1" applyBorder="1"/>
    <xf numFmtId="0" fontId="0" fillId="0" borderId="0" xfId="0" applyBorder="1"/>
    <xf numFmtId="164" fontId="13" fillId="0" borderId="2" xfId="0" applyNumberFormat="1" applyFont="1" applyBorder="1"/>
    <xf numFmtId="164" fontId="13" fillId="0" borderId="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 indent="2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/>
    <xf numFmtId="0" fontId="0" fillId="0" borderId="1" xfId="0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 indent="2"/>
    </xf>
    <xf numFmtId="0" fontId="12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15" fillId="0" borderId="0" xfId="0" applyFont="1" applyAlignment="1"/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3" borderId="5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0" fontId="12" fillId="3" borderId="5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2" fontId="0" fillId="0" borderId="0" xfId="0" applyNumberFormat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0" fontId="22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Border="1"/>
    <xf numFmtId="0" fontId="25" fillId="0" borderId="0" xfId="0" applyFont="1"/>
    <xf numFmtId="0" fontId="13" fillId="0" borderId="0" xfId="0" applyFont="1" applyBorder="1"/>
    <xf numFmtId="0" fontId="20" fillId="0" borderId="0" xfId="0" applyFont="1" applyAlignment="1">
      <alignment horizontal="center"/>
    </xf>
    <xf numFmtId="0" fontId="13" fillId="0" borderId="1" xfId="0" applyFont="1" applyBorder="1"/>
    <xf numFmtId="2" fontId="13" fillId="0" borderId="0" xfId="0" applyNumberFormat="1" applyFont="1" applyBorder="1" applyAlignment="1">
      <alignment horizontal="right" indent="2"/>
    </xf>
    <xf numFmtId="2" fontId="13" fillId="0" borderId="0" xfId="0" applyNumberFormat="1" applyFont="1" applyBorder="1" applyAlignment="1">
      <alignment horizontal="center"/>
    </xf>
    <xf numFmtId="0" fontId="24" fillId="0" borderId="0" xfId="0" applyFont="1"/>
    <xf numFmtId="0" fontId="20" fillId="0" borderId="1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20" fillId="0" borderId="6" xfId="0" applyFont="1" applyBorder="1"/>
    <xf numFmtId="0" fontId="20" fillId="0" borderId="7" xfId="0" applyFont="1" applyBorder="1"/>
    <xf numFmtId="0" fontId="23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4" xfId="0" applyFont="1" applyBorder="1"/>
    <xf numFmtId="0" fontId="20" fillId="0" borderId="0" xfId="0" applyFont="1" applyBorder="1"/>
    <xf numFmtId="0" fontId="13" fillId="0" borderId="0" xfId="0" applyFont="1" applyBorder="1" applyAlignment="1">
      <alignment horizontal="left" vertical="center" wrapText="1"/>
    </xf>
    <xf numFmtId="2" fontId="23" fillId="0" borderId="0" xfId="0" applyNumberFormat="1" applyFont="1" applyBorder="1"/>
    <xf numFmtId="0" fontId="23" fillId="0" borderId="0" xfId="0" applyFont="1" applyBorder="1"/>
    <xf numFmtId="2" fontId="26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5" xfId="0" applyFont="1" applyBorder="1"/>
    <xf numFmtId="0" fontId="0" fillId="0" borderId="0" xfId="0" applyBorder="1" applyAlignment="1">
      <alignment horizontal="center"/>
    </xf>
    <xf numFmtId="2" fontId="10" fillId="0" borderId="0" xfId="0" applyNumberFormat="1" applyFont="1"/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0" fillId="0" borderId="0" xfId="0" applyNumberFormat="1" applyBorder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0" fillId="0" borderId="1" xfId="0" applyFont="1" applyBorder="1" applyAlignment="1"/>
    <xf numFmtId="0" fontId="12" fillId="0" borderId="12" xfId="0" applyFont="1" applyBorder="1" applyAlignment="1">
      <alignment horizontal="center"/>
    </xf>
    <xf numFmtId="0" fontId="2" fillId="0" borderId="0" xfId="0" applyFont="1" applyAlignment="1"/>
    <xf numFmtId="0" fontId="11" fillId="0" borderId="0" xfId="0" applyFont="1" applyAlignment="1"/>
    <xf numFmtId="0" fontId="12" fillId="0" borderId="0" xfId="0" applyFont="1" applyBorder="1" applyAlignment="1"/>
    <xf numFmtId="0" fontId="12" fillId="0" borderId="1" xfId="0" applyFont="1" applyBorder="1" applyAlignment="1"/>
    <xf numFmtId="0" fontId="0" fillId="0" borderId="0" xfId="0" applyBorder="1" applyAlignment="1"/>
    <xf numFmtId="164" fontId="13" fillId="0" borderId="2" xfId="0" applyNumberFormat="1" applyFont="1" applyBorder="1" applyAlignment="1"/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/>
    </xf>
    <xf numFmtId="0" fontId="10" fillId="0" borderId="0" xfId="0" applyFont="1" applyAlignment="1"/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/>
    </xf>
    <xf numFmtId="4" fontId="27" fillId="0" borderId="1" xfId="0" applyNumberFormat="1" applyFont="1" applyBorder="1" applyAlignment="1">
      <alignment horizontal="right"/>
    </xf>
    <xf numFmtId="0" fontId="0" fillId="0" borderId="1" xfId="0" applyBorder="1"/>
    <xf numFmtId="0" fontId="9" fillId="0" borderId="4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2" fontId="3" fillId="0" borderId="1" xfId="0" applyNumberFormat="1" applyFont="1" applyBorder="1"/>
    <xf numFmtId="2" fontId="7" fillId="2" borderId="1" xfId="0" applyNumberFormat="1" applyFont="1" applyFill="1" applyBorder="1"/>
    <xf numFmtId="0" fontId="18" fillId="0" borderId="11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/>
    <xf numFmtId="2" fontId="14" fillId="2" borderId="1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2" fontId="9" fillId="0" borderId="1" xfId="0" applyNumberFormat="1" applyFont="1" applyBorder="1"/>
    <xf numFmtId="0" fontId="0" fillId="0" borderId="1" xfId="0" applyFont="1" applyBorder="1"/>
    <xf numFmtId="0" fontId="9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2" fontId="14" fillId="2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" fillId="0" borderId="5" xfId="0" applyFont="1" applyBorder="1"/>
    <xf numFmtId="0" fontId="3" fillId="0" borderId="7" xfId="0" applyFont="1" applyBorder="1"/>
    <xf numFmtId="2" fontId="3" fillId="0" borderId="5" xfId="0" applyNumberFormat="1" applyFont="1" applyBorder="1"/>
    <xf numFmtId="2" fontId="3" fillId="0" borderId="7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5" xfId="0" applyNumberFormat="1" applyFont="1" applyBorder="1"/>
    <xf numFmtId="2" fontId="9" fillId="0" borderId="7" xfId="0" applyNumberFormat="1" applyFont="1" applyBorder="1"/>
    <xf numFmtId="0" fontId="9" fillId="0" borderId="5" xfId="0" applyFont="1" applyBorder="1"/>
    <xf numFmtId="0" fontId="9" fillId="0" borderId="7" xfId="0" applyFont="1" applyBorder="1"/>
    <xf numFmtId="0" fontId="0" fillId="0" borderId="4" xfId="0" applyFont="1" applyBorder="1"/>
    <xf numFmtId="2" fontId="14" fillId="2" borderId="4" xfId="0" applyNumberFormat="1" applyFont="1" applyFill="1" applyBorder="1"/>
    <xf numFmtId="2" fontId="14" fillId="2" borderId="5" xfId="0" applyNumberFormat="1" applyFont="1" applyFill="1" applyBorder="1"/>
    <xf numFmtId="2" fontId="14" fillId="2" borderId="7" xfId="0" applyNumberFormat="1" applyFont="1" applyFill="1" applyBorder="1"/>
    <xf numFmtId="0" fontId="20" fillId="0" borderId="4" xfId="0" applyFont="1" applyBorder="1" applyAlignment="1">
      <alignment horizontal="left" vertical="center" wrapText="1"/>
    </xf>
    <xf numFmtId="0" fontId="23" fillId="0" borderId="4" xfId="0" applyFont="1" applyBorder="1"/>
    <xf numFmtId="0" fontId="20" fillId="0" borderId="1" xfId="0" applyFont="1" applyBorder="1" applyAlignment="1">
      <alignment horizontal="left" vertical="center" wrapText="1"/>
    </xf>
    <xf numFmtId="0" fontId="23" fillId="0" borderId="1" xfId="0" applyFont="1" applyBorder="1"/>
    <xf numFmtId="2" fontId="26" fillId="2" borderId="1" xfId="0" applyNumberFormat="1" applyFont="1" applyFill="1" applyBorder="1"/>
    <xf numFmtId="2" fontId="26" fillId="2" borderId="4" xfId="0" applyNumberFormat="1" applyFont="1" applyFill="1" applyBorder="1"/>
    <xf numFmtId="0" fontId="13" fillId="0" borderId="1" xfId="0" applyFont="1" applyBorder="1" applyAlignment="1">
      <alignment horizontal="left" vertical="center" wrapText="1"/>
    </xf>
    <xf numFmtId="2" fontId="23" fillId="0" borderId="1" xfId="0" applyNumberFormat="1" applyFont="1" applyBorder="1"/>
    <xf numFmtId="0" fontId="20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26" fillId="2" borderId="1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4" fillId="0" borderId="0" xfId="0" applyFont="1" applyBorder="1"/>
    <xf numFmtId="0" fontId="23" fillId="0" borderId="1" xfId="0" applyFont="1" applyBorder="1" applyAlignment="1">
      <alignment horizontal="center"/>
    </xf>
    <xf numFmtId="0" fontId="20" fillId="0" borderId="0" xfId="0" applyFont="1" applyBorder="1"/>
    <xf numFmtId="0" fontId="12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2" fontId="14" fillId="2" borderId="1" xfId="0" applyNumberFormat="1" applyFont="1" applyFill="1" applyBorder="1" applyAlignment="1"/>
    <xf numFmtId="0" fontId="12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10" fillId="0" borderId="0" xfId="0" applyFont="1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27" fillId="0" borderId="1" xfId="0" applyFont="1" applyBorder="1" applyAlignment="1">
      <alignment horizontal="right" wrapText="1"/>
    </xf>
    <xf numFmtId="4" fontId="27" fillId="0" borderId="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horizontal="right" wrapText="1"/>
    </xf>
    <xf numFmtId="2" fontId="27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18" fillId="0" borderId="13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27" fillId="0" borderId="5" xfId="0" applyFont="1" applyBorder="1" applyAlignment="1">
      <alignment horizontal="right" wrapText="1"/>
    </xf>
    <xf numFmtId="0" fontId="27" fillId="0" borderId="6" xfId="0" applyFont="1" applyBorder="1" applyAlignment="1">
      <alignment horizontal="right" wrapText="1"/>
    </xf>
    <xf numFmtId="0" fontId="27" fillId="0" borderId="7" xfId="0" applyFont="1" applyBorder="1" applyAlignment="1">
      <alignment horizontal="right" wrapText="1"/>
    </xf>
    <xf numFmtId="0" fontId="20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246"/>
  <sheetViews>
    <sheetView topLeftCell="A15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3" width="9.109375" customWidth="1"/>
    <col min="4" max="4" width="9.21875" customWidth="1"/>
    <col min="5" max="5" width="11.5546875" customWidth="1"/>
    <col min="6" max="6" width="9" customWidth="1"/>
    <col min="7" max="7" width="9.44140625" customWidth="1"/>
    <col min="8" max="8" width="4.109375" customWidth="1"/>
    <col min="9" max="9" width="8.88671875" customWidth="1"/>
    <col min="10" max="10" width="9.5546875" customWidth="1"/>
    <col min="11" max="11" width="10.109375" customWidth="1"/>
    <col min="12" max="1025" width="9" customWidth="1"/>
  </cols>
  <sheetData>
    <row r="1" spans="1:10" x14ac:dyDescent="0.3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3">
      <c r="A2" s="2" t="s">
        <v>1</v>
      </c>
      <c r="B2" s="2"/>
      <c r="C2" s="144" t="s">
        <v>894</v>
      </c>
      <c r="D2" s="144"/>
      <c r="E2" s="144"/>
      <c r="F2" s="144"/>
      <c r="G2" s="2" t="s">
        <v>2</v>
      </c>
      <c r="H2" s="144" t="s">
        <v>3</v>
      </c>
      <c r="I2" s="144"/>
      <c r="J2" s="144"/>
    </row>
    <row r="3" spans="1:10" ht="11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143" t="s">
        <v>4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1.25" customHeight="1" x14ac:dyDescent="0.3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 t="s">
        <v>5</v>
      </c>
      <c r="B6" s="2"/>
      <c r="C6" s="4"/>
      <c r="D6" s="5"/>
      <c r="E6" s="142" t="s">
        <v>6</v>
      </c>
      <c r="F6" s="142"/>
      <c r="G6" s="142"/>
      <c r="H6" s="2"/>
      <c r="I6" s="6">
        <v>1993</v>
      </c>
      <c r="J6" s="2"/>
    </row>
    <row r="7" spans="1:10" x14ac:dyDescent="0.3">
      <c r="A7" s="2" t="s">
        <v>7</v>
      </c>
      <c r="B7" s="2"/>
      <c r="C7" s="6">
        <v>3010.7</v>
      </c>
      <c r="D7" s="5" t="s">
        <v>8</v>
      </c>
      <c r="E7" s="142" t="s">
        <v>9</v>
      </c>
      <c r="F7" s="142"/>
      <c r="G7" s="142"/>
      <c r="H7" s="2"/>
      <c r="I7" s="6">
        <v>5</v>
      </c>
      <c r="J7" s="2"/>
    </row>
    <row r="8" spans="1:10" x14ac:dyDescent="0.3">
      <c r="A8" s="2"/>
      <c r="B8" s="2"/>
      <c r="C8" s="1"/>
      <c r="D8" s="2"/>
      <c r="E8" s="142" t="s">
        <v>10</v>
      </c>
      <c r="F8" s="142"/>
      <c r="G8" s="142"/>
      <c r="H8" s="2"/>
      <c r="I8" s="6">
        <v>60</v>
      </c>
      <c r="J8" s="2"/>
    </row>
    <row r="9" spans="1:10" ht="10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143" t="s">
        <v>11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7"/>
      <c r="I11" s="240">
        <v>43191</v>
      </c>
      <c r="J11" s="248">
        <v>43556</v>
      </c>
    </row>
    <row r="12" spans="1:10" x14ac:dyDescent="0.3">
      <c r="A12" s="2" t="s">
        <v>12</v>
      </c>
      <c r="B12" s="2"/>
      <c r="C12" s="2"/>
      <c r="D12" s="2"/>
      <c r="E12" s="2"/>
      <c r="F12" s="2"/>
      <c r="G12" s="2" t="s">
        <v>13</v>
      </c>
      <c r="H12" s="8"/>
      <c r="I12" s="241">
        <v>17.399999999999999</v>
      </c>
      <c r="J12" s="241">
        <v>18.27</v>
      </c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9"/>
      <c r="J13" s="9"/>
    </row>
    <row r="14" spans="1:10" x14ac:dyDescent="0.3">
      <c r="A14" s="2"/>
      <c r="B14" s="2"/>
      <c r="C14" s="2"/>
      <c r="D14" s="2"/>
      <c r="E14" s="2"/>
      <c r="F14" s="2"/>
      <c r="G14" s="2"/>
      <c r="H14" s="8"/>
      <c r="I14" s="10"/>
      <c r="J14" s="9"/>
    </row>
    <row r="15" spans="1:10" ht="16.5" customHeight="1" x14ac:dyDescent="0.3">
      <c r="A15" s="2"/>
      <c r="B15" s="2"/>
      <c r="C15" s="2"/>
      <c r="D15" s="2"/>
      <c r="E15" s="2"/>
      <c r="F15" s="2"/>
      <c r="G15" s="2"/>
      <c r="H15" s="2"/>
      <c r="I15" s="9"/>
      <c r="J15" s="9"/>
    </row>
    <row r="16" spans="1:10" x14ac:dyDescent="0.3">
      <c r="A16" s="143" t="s">
        <v>14</v>
      </c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 ht="9.75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9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12"/>
      <c r="B20" s="144" t="s">
        <v>16</v>
      </c>
      <c r="C20" s="144"/>
      <c r="D20" s="144"/>
      <c r="E20" s="144" t="s">
        <v>17</v>
      </c>
      <c r="F20" s="144"/>
      <c r="G20" s="144" t="s">
        <v>18</v>
      </c>
      <c r="H20" s="144"/>
      <c r="I20" s="144" t="s">
        <v>19</v>
      </c>
      <c r="J20" s="144"/>
    </row>
    <row r="21" spans="1:10" x14ac:dyDescent="0.3">
      <c r="A21" s="12">
        <v>1</v>
      </c>
      <c r="B21" s="137" t="s">
        <v>898</v>
      </c>
      <c r="C21" s="137"/>
      <c r="D21" s="137"/>
      <c r="E21" s="137">
        <v>677966.94</v>
      </c>
      <c r="F21" s="137"/>
      <c r="G21" s="137">
        <v>639354.80000000005</v>
      </c>
      <c r="H21" s="137"/>
      <c r="I21" s="129">
        <f>E21-G21</f>
        <v>38612.139999999898</v>
      </c>
      <c r="J21" s="129"/>
    </row>
    <row r="22" spans="1:10" ht="45" customHeight="1" x14ac:dyDescent="0.3">
      <c r="A22" s="12">
        <v>2</v>
      </c>
      <c r="B22" s="139"/>
      <c r="C22" s="139"/>
      <c r="D22" s="139"/>
      <c r="E22" s="140"/>
      <c r="F22" s="140"/>
      <c r="G22" s="140"/>
      <c r="H22" s="140"/>
      <c r="I22" s="141"/>
      <c r="J22" s="141"/>
    </row>
    <row r="23" spans="1:10" x14ac:dyDescent="0.3">
      <c r="A23" s="12"/>
      <c r="B23" s="137" t="s">
        <v>21</v>
      </c>
      <c r="C23" s="137"/>
      <c r="D23" s="137"/>
      <c r="E23" s="129">
        <f>E21</f>
        <v>677966.94</v>
      </c>
      <c r="F23" s="129"/>
      <c r="G23" s="129">
        <f>G21+G22</f>
        <v>639354.80000000005</v>
      </c>
      <c r="H23" s="129"/>
      <c r="I23" s="129">
        <f>I21+I22</f>
        <v>38612.139999999898</v>
      </c>
      <c r="J23" s="129"/>
    </row>
    <row r="24" spans="1:10" ht="20.25" customHeight="1" x14ac:dyDescent="0.3">
      <c r="A24" s="12"/>
      <c r="B24" s="13" t="s">
        <v>22</v>
      </c>
      <c r="C24" s="14"/>
      <c r="D24" s="15"/>
      <c r="E24" s="14"/>
      <c r="F24" s="14"/>
      <c r="G24" s="14"/>
      <c r="H24" s="15"/>
      <c r="I24" s="16"/>
      <c r="J24" s="17">
        <v>145455.47</v>
      </c>
    </row>
    <row r="25" spans="1:10" x14ac:dyDescent="0.3">
      <c r="A25" s="11" t="s">
        <v>23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0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59.4" customHeight="1" x14ac:dyDescent="0.3">
      <c r="A27" s="18" t="s">
        <v>24</v>
      </c>
      <c r="B27" s="138" t="s">
        <v>25</v>
      </c>
      <c r="C27" s="138"/>
      <c r="D27" s="138"/>
      <c r="E27" s="138"/>
      <c r="F27" s="18" t="s">
        <v>26</v>
      </c>
      <c r="G27" s="138" t="s">
        <v>27</v>
      </c>
      <c r="H27" s="138"/>
      <c r="I27" s="138" t="s">
        <v>28</v>
      </c>
      <c r="J27" s="138"/>
    </row>
    <row r="28" spans="1:10" ht="30" customHeight="1" x14ac:dyDescent="0.3">
      <c r="A28" s="19">
        <v>1</v>
      </c>
      <c r="B28" s="135" t="s">
        <v>29</v>
      </c>
      <c r="C28" s="135"/>
      <c r="D28" s="135"/>
      <c r="E28" s="135"/>
      <c r="F28" s="12" t="s">
        <v>13</v>
      </c>
      <c r="G28" s="128">
        <v>5.43</v>
      </c>
      <c r="H28" s="128"/>
      <c r="I28" s="129">
        <f>G28*$C$7*12</f>
        <v>196177.212</v>
      </c>
      <c r="J28" s="129"/>
    </row>
    <row r="29" spans="1:10" ht="45" customHeight="1" x14ac:dyDescent="0.3">
      <c r="A29" s="19">
        <v>2</v>
      </c>
      <c r="B29" s="135" t="s">
        <v>30</v>
      </c>
      <c r="C29" s="135"/>
      <c r="D29" s="135"/>
      <c r="E29" s="135"/>
      <c r="F29" s="12" t="s">
        <v>13</v>
      </c>
      <c r="G29" s="128">
        <v>4.41</v>
      </c>
      <c r="H29" s="128"/>
      <c r="I29" s="129">
        <f>G29*$C$7*12</f>
        <v>159326.24400000001</v>
      </c>
      <c r="J29" s="129"/>
    </row>
    <row r="30" spans="1:10" ht="30" customHeight="1" x14ac:dyDescent="0.3">
      <c r="A30" s="19">
        <v>3</v>
      </c>
      <c r="B30" s="135" t="s">
        <v>31</v>
      </c>
      <c r="C30" s="135"/>
      <c r="D30" s="135"/>
      <c r="E30" s="135"/>
      <c r="F30" s="12" t="s">
        <v>13</v>
      </c>
      <c r="G30" s="136">
        <v>1.05</v>
      </c>
      <c r="H30" s="136"/>
      <c r="I30" s="129">
        <f>G30*$C$7*12</f>
        <v>37934.82</v>
      </c>
      <c r="J30" s="129"/>
    </row>
    <row r="31" spans="1:10" ht="30" customHeight="1" x14ac:dyDescent="0.3">
      <c r="A31" s="19">
        <v>4</v>
      </c>
      <c r="B31" s="135" t="s">
        <v>32</v>
      </c>
      <c r="C31" s="135"/>
      <c r="D31" s="135"/>
      <c r="E31" s="135"/>
      <c r="F31" s="12" t="s">
        <v>13</v>
      </c>
      <c r="G31" s="136">
        <v>0</v>
      </c>
      <c r="H31" s="136"/>
      <c r="I31" s="129">
        <f t="shared" ref="I31:I37" si="0">G31*$C$7*12</f>
        <v>0</v>
      </c>
      <c r="J31" s="129"/>
    </row>
    <row r="32" spans="1:10" ht="25.05" customHeight="1" x14ac:dyDescent="0.3">
      <c r="A32" s="19">
        <v>5</v>
      </c>
      <c r="B32" s="135" t="s">
        <v>33</v>
      </c>
      <c r="C32" s="135"/>
      <c r="D32" s="135"/>
      <c r="E32" s="135"/>
      <c r="F32" s="12" t="s">
        <v>13</v>
      </c>
      <c r="G32" s="136">
        <v>2.29</v>
      </c>
      <c r="H32" s="136"/>
      <c r="I32" s="129">
        <f t="shared" si="0"/>
        <v>82734.035999999993</v>
      </c>
      <c r="J32" s="129"/>
    </row>
    <row r="33" spans="1:10" ht="25.05" customHeight="1" x14ac:dyDescent="0.3">
      <c r="A33" s="19">
        <v>6</v>
      </c>
      <c r="B33" s="135" t="s">
        <v>34</v>
      </c>
      <c r="C33" s="135"/>
      <c r="D33" s="135"/>
      <c r="E33" s="135"/>
      <c r="F33" s="12" t="s">
        <v>13</v>
      </c>
      <c r="G33" s="136">
        <v>2.16</v>
      </c>
      <c r="H33" s="136"/>
      <c r="I33" s="129">
        <f t="shared" si="0"/>
        <v>78037.343999999997</v>
      </c>
      <c r="J33" s="129"/>
    </row>
    <row r="34" spans="1:10" ht="25.05" customHeight="1" x14ac:dyDescent="0.3">
      <c r="A34" s="19">
        <v>7</v>
      </c>
      <c r="B34" s="135" t="s">
        <v>35</v>
      </c>
      <c r="C34" s="135"/>
      <c r="D34" s="135"/>
      <c r="E34" s="135"/>
      <c r="F34" s="12" t="s">
        <v>13</v>
      </c>
      <c r="G34" s="136">
        <v>0.46</v>
      </c>
      <c r="H34" s="136"/>
      <c r="I34" s="129">
        <f t="shared" si="0"/>
        <v>16619.063999999998</v>
      </c>
      <c r="J34" s="129"/>
    </row>
    <row r="35" spans="1:10" ht="25.05" customHeight="1" x14ac:dyDescent="0.3">
      <c r="A35" s="19">
        <v>8</v>
      </c>
      <c r="B35" s="135" t="s">
        <v>36</v>
      </c>
      <c r="C35" s="135"/>
      <c r="D35" s="135"/>
      <c r="E35" s="135"/>
      <c r="F35" s="12" t="s">
        <v>13</v>
      </c>
      <c r="G35" s="136">
        <v>0.28999999999999998</v>
      </c>
      <c r="H35" s="136"/>
      <c r="I35" s="129">
        <f t="shared" si="0"/>
        <v>10477.235999999997</v>
      </c>
      <c r="J35" s="129"/>
    </row>
    <row r="36" spans="1:10" ht="25.05" customHeight="1" x14ac:dyDescent="0.3">
      <c r="A36" s="19">
        <v>9</v>
      </c>
      <c r="B36" s="135" t="s">
        <v>37</v>
      </c>
      <c r="C36" s="135"/>
      <c r="D36" s="135"/>
      <c r="E36" s="135"/>
      <c r="F36" s="12" t="s">
        <v>13</v>
      </c>
      <c r="G36" s="136">
        <v>0.22</v>
      </c>
      <c r="H36" s="136"/>
      <c r="I36" s="129">
        <f t="shared" si="0"/>
        <v>7948.2479999999996</v>
      </c>
      <c r="J36" s="129"/>
    </row>
    <row r="37" spans="1:10" ht="25.05" customHeight="1" x14ac:dyDescent="0.3">
      <c r="A37" s="19">
        <v>10</v>
      </c>
      <c r="B37" s="135" t="s">
        <v>38</v>
      </c>
      <c r="C37" s="135"/>
      <c r="D37" s="135"/>
      <c r="E37" s="135"/>
      <c r="F37" s="12" t="s">
        <v>13</v>
      </c>
      <c r="G37" s="136">
        <v>1.77</v>
      </c>
      <c r="H37" s="136"/>
      <c r="I37" s="129">
        <f t="shared" si="0"/>
        <v>63947.267999999996</v>
      </c>
      <c r="J37" s="129"/>
    </row>
    <row r="38" spans="1:10" ht="15" customHeight="1" x14ac:dyDescent="0.3">
      <c r="A38" s="12"/>
      <c r="B38" s="127" t="s">
        <v>39</v>
      </c>
      <c r="C38" s="127"/>
      <c r="D38" s="127"/>
      <c r="E38" s="127"/>
      <c r="F38" s="12"/>
      <c r="G38" s="128"/>
      <c r="H38" s="128"/>
      <c r="I38" s="129">
        <f>I28+I29+I30+I31+I32+I33+I34+I35+I36+I37</f>
        <v>653201.47200000018</v>
      </c>
      <c r="J38" s="129"/>
    </row>
    <row r="39" spans="1:10" ht="23.25" customHeight="1" x14ac:dyDescent="0.3">
      <c r="A39" s="1"/>
      <c r="B39" s="132"/>
      <c r="C39" s="132"/>
      <c r="D39" s="132"/>
      <c r="E39" s="132"/>
      <c r="F39" s="1"/>
      <c r="G39" s="133"/>
      <c r="H39" s="133"/>
      <c r="I39" s="133"/>
      <c r="J39" s="133"/>
    </row>
    <row r="40" spans="1:10" ht="21" x14ac:dyDescent="0.4">
      <c r="A40" s="134" t="s">
        <v>40</v>
      </c>
      <c r="B40" s="134"/>
      <c r="C40" s="134"/>
      <c r="D40" s="134"/>
      <c r="E40" s="134"/>
      <c r="F40" s="134"/>
      <c r="G40" s="2"/>
      <c r="H40" s="2"/>
      <c r="I40" s="2"/>
      <c r="J40" s="2"/>
    </row>
    <row r="41" spans="1:10" x14ac:dyDescent="0.3">
      <c r="A41" s="39"/>
      <c r="B41" s="39"/>
      <c r="C41" s="39"/>
      <c r="D41" s="39"/>
      <c r="E41" s="39"/>
      <c r="F41" s="39"/>
      <c r="G41" s="2"/>
      <c r="H41" s="2"/>
      <c r="I41" s="2"/>
      <c r="J41" s="2"/>
    </row>
    <row r="42" spans="1:10" ht="17.399999999999999" x14ac:dyDescent="0.3">
      <c r="A42" s="40" t="s">
        <v>41</v>
      </c>
      <c r="B42" s="39"/>
      <c r="C42" s="39"/>
      <c r="D42" s="39"/>
      <c r="E42" s="39"/>
      <c r="F42" s="39"/>
      <c r="G42" s="2"/>
      <c r="H42" s="2"/>
      <c r="I42" s="2"/>
      <c r="J42" s="2"/>
    </row>
    <row r="43" spans="1:10" x14ac:dyDescent="0.3">
      <c r="A43" s="39"/>
      <c r="B43" s="39"/>
      <c r="C43" s="39"/>
      <c r="D43" s="39"/>
      <c r="E43" s="39"/>
      <c r="F43" s="39"/>
      <c r="G43" s="2"/>
      <c r="H43" s="2"/>
      <c r="I43" s="2"/>
      <c r="J43" s="2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  <c r="G44" s="2"/>
      <c r="H44" s="2"/>
      <c r="I44" s="2"/>
      <c r="J44" s="2"/>
    </row>
    <row r="45" spans="1:10" ht="15" thickBot="1" x14ac:dyDescent="0.35">
      <c r="A45" s="39"/>
      <c r="B45" s="39"/>
      <c r="C45" s="39"/>
      <c r="D45" s="39"/>
      <c r="E45" s="39"/>
      <c r="F45" s="39"/>
      <c r="G45" s="2"/>
      <c r="H45" s="2"/>
      <c r="I45" s="2"/>
      <c r="J45" s="2"/>
    </row>
    <row r="46" spans="1:10" ht="75" customHeight="1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  <c r="G46" s="2"/>
      <c r="H46" s="2"/>
      <c r="I46" s="2"/>
      <c r="J46" s="2"/>
    </row>
    <row r="47" spans="1:10" ht="34.5" customHeight="1" x14ac:dyDescent="0.3">
      <c r="A47" s="44" t="s">
        <v>449</v>
      </c>
      <c r="B47" s="45" t="s">
        <v>50</v>
      </c>
      <c r="C47" s="46"/>
      <c r="D47" s="46"/>
      <c r="E47" s="47">
        <v>325</v>
      </c>
      <c r="F47" s="46"/>
      <c r="G47" s="2"/>
      <c r="H47" s="2"/>
      <c r="I47" s="2"/>
      <c r="J47" s="2"/>
    </row>
    <row r="48" spans="1:10" s="209" customFormat="1" ht="30" customHeight="1" x14ac:dyDescent="0.3">
      <c r="A48" s="205" t="s">
        <v>450</v>
      </c>
      <c r="B48" s="206" t="s">
        <v>51</v>
      </c>
      <c r="C48" s="207"/>
      <c r="D48" s="208">
        <v>139</v>
      </c>
      <c r="E48" s="207"/>
      <c r="F48" s="207"/>
      <c r="G48" s="230"/>
      <c r="H48" s="230"/>
      <c r="I48" s="230"/>
      <c r="J48" s="230"/>
    </row>
    <row r="49" spans="1:18" s="209" customFormat="1" ht="30" customHeight="1" x14ac:dyDescent="0.3">
      <c r="A49" s="205" t="s">
        <v>451</v>
      </c>
      <c r="B49" s="206" t="s">
        <v>50</v>
      </c>
      <c r="C49" s="207"/>
      <c r="D49" s="207"/>
      <c r="E49" s="208">
        <v>325</v>
      </c>
      <c r="F49" s="207"/>
      <c r="G49" s="230"/>
      <c r="H49" s="230"/>
      <c r="I49" s="230"/>
      <c r="J49" s="230"/>
    </row>
    <row r="50" spans="1:18" s="209" customFormat="1" ht="30" customHeight="1" x14ac:dyDescent="0.3">
      <c r="A50" s="205" t="s">
        <v>452</v>
      </c>
      <c r="B50" s="206" t="s">
        <v>50</v>
      </c>
      <c r="C50" s="207"/>
      <c r="D50" s="207"/>
      <c r="E50" s="208">
        <v>325</v>
      </c>
      <c r="F50" s="207"/>
      <c r="G50" s="230"/>
      <c r="H50" s="230"/>
      <c r="I50" s="230"/>
      <c r="J50" s="230"/>
    </row>
    <row r="51" spans="1:18" s="209" customFormat="1" ht="30" customHeight="1" x14ac:dyDescent="0.3">
      <c r="A51" s="205" t="s">
        <v>453</v>
      </c>
      <c r="B51" s="206" t="s">
        <v>50</v>
      </c>
      <c r="C51" s="207"/>
      <c r="D51" s="207"/>
      <c r="E51" s="208">
        <v>342</v>
      </c>
      <c r="F51" s="207"/>
      <c r="G51" s="230"/>
      <c r="H51" s="230"/>
      <c r="I51" s="230"/>
      <c r="J51" s="230"/>
    </row>
    <row r="52" spans="1:18" s="209" customFormat="1" ht="30" customHeight="1" x14ac:dyDescent="0.3">
      <c r="A52" s="205" t="s">
        <v>454</v>
      </c>
      <c r="B52" s="206" t="s">
        <v>52</v>
      </c>
      <c r="C52" s="207"/>
      <c r="D52" s="208">
        <v>790</v>
      </c>
      <c r="E52" s="207"/>
      <c r="F52" s="207"/>
      <c r="G52" s="230"/>
      <c r="H52" s="230"/>
      <c r="I52" s="230"/>
      <c r="J52" s="230"/>
    </row>
    <row r="53" spans="1:18" s="209" customFormat="1" ht="30" customHeight="1" x14ac:dyDescent="0.3">
      <c r="A53" s="205" t="s">
        <v>455</v>
      </c>
      <c r="B53" s="206" t="s">
        <v>49</v>
      </c>
      <c r="C53" s="207"/>
      <c r="D53" s="208">
        <v>395</v>
      </c>
      <c r="E53" s="207"/>
      <c r="F53" s="207"/>
      <c r="G53" s="230"/>
      <c r="H53" s="230"/>
      <c r="I53" s="230"/>
      <c r="J53" s="230"/>
    </row>
    <row r="54" spans="1:18" s="209" customFormat="1" ht="30" customHeight="1" x14ac:dyDescent="0.3">
      <c r="A54" s="205" t="s">
        <v>456</v>
      </c>
      <c r="B54" s="206" t="s">
        <v>62</v>
      </c>
      <c r="C54" s="210">
        <v>1185</v>
      </c>
      <c r="D54" s="207"/>
      <c r="E54" s="207"/>
      <c r="F54" s="207"/>
      <c r="G54" s="230"/>
      <c r="H54" s="230"/>
      <c r="I54" s="230"/>
      <c r="J54" s="230"/>
    </row>
    <row r="55" spans="1:18" s="209" customFormat="1" ht="30" customHeight="1" x14ac:dyDescent="0.3">
      <c r="A55" s="205" t="s">
        <v>457</v>
      </c>
      <c r="B55" s="206" t="s">
        <v>50</v>
      </c>
      <c r="C55" s="207"/>
      <c r="D55" s="207"/>
      <c r="E55" s="208">
        <v>395</v>
      </c>
      <c r="F55" s="207"/>
      <c r="G55" s="230"/>
      <c r="H55" s="230"/>
      <c r="I55" s="230"/>
      <c r="J55" s="230"/>
    </row>
    <row r="56" spans="1:18" s="209" customFormat="1" ht="30" customHeight="1" x14ac:dyDescent="0.3">
      <c r="A56" s="205" t="s">
        <v>458</v>
      </c>
      <c r="B56" s="206" t="s">
        <v>459</v>
      </c>
      <c r="C56" s="207"/>
      <c r="D56" s="208">
        <v>716</v>
      </c>
      <c r="E56" s="207"/>
      <c r="F56" s="207"/>
      <c r="G56" s="230"/>
      <c r="H56" s="230"/>
      <c r="I56" s="230"/>
      <c r="J56" s="230"/>
    </row>
    <row r="57" spans="1:18" s="209" customFormat="1" ht="30" customHeight="1" x14ac:dyDescent="0.3">
      <c r="A57" s="205" t="s">
        <v>458</v>
      </c>
      <c r="B57" s="206" t="s">
        <v>68</v>
      </c>
      <c r="C57" s="207"/>
      <c r="D57" s="208">
        <v>395</v>
      </c>
      <c r="E57" s="207"/>
      <c r="F57" s="207"/>
      <c r="G57" s="230"/>
      <c r="H57" s="230"/>
      <c r="I57" s="230"/>
      <c r="J57" s="230"/>
    </row>
    <row r="58" spans="1:18" s="209" customFormat="1" ht="30" customHeight="1" x14ac:dyDescent="0.3">
      <c r="A58" s="205" t="s">
        <v>460</v>
      </c>
      <c r="B58" s="206" t="s">
        <v>50</v>
      </c>
      <c r="C58" s="207"/>
      <c r="D58" s="207"/>
      <c r="E58" s="208">
        <v>429</v>
      </c>
      <c r="F58" s="207"/>
      <c r="G58" s="230"/>
      <c r="H58" s="230"/>
      <c r="I58" s="230"/>
      <c r="J58" s="230"/>
      <c r="R58" s="231">
        <f>-G38</f>
        <v>0</v>
      </c>
    </row>
    <row r="59" spans="1:18" s="209" customFormat="1" ht="30" customHeight="1" x14ac:dyDescent="0.3">
      <c r="A59" s="205" t="s">
        <v>460</v>
      </c>
      <c r="B59" s="206" t="s">
        <v>92</v>
      </c>
      <c r="C59" s="207"/>
      <c r="D59" s="208">
        <v>395</v>
      </c>
      <c r="E59" s="207"/>
      <c r="F59" s="207"/>
      <c r="G59" s="230"/>
      <c r="H59" s="230"/>
      <c r="I59" s="230"/>
      <c r="J59" s="230"/>
    </row>
    <row r="60" spans="1:18" s="209" customFormat="1" ht="30" customHeight="1" x14ac:dyDescent="0.3">
      <c r="A60" s="205" t="s">
        <v>461</v>
      </c>
      <c r="B60" s="206" t="s">
        <v>50</v>
      </c>
      <c r="C60" s="207"/>
      <c r="D60" s="207"/>
      <c r="E60" s="208">
        <v>463</v>
      </c>
      <c r="F60" s="207"/>
      <c r="G60" s="230"/>
      <c r="H60" s="230"/>
      <c r="I60" s="230"/>
      <c r="J60" s="230"/>
    </row>
    <row r="61" spans="1:18" s="209" customFormat="1" ht="30" customHeight="1" x14ac:dyDescent="0.3">
      <c r="A61" s="205" t="s">
        <v>461</v>
      </c>
      <c r="B61" s="206" t="s">
        <v>50</v>
      </c>
      <c r="C61" s="207"/>
      <c r="D61" s="207"/>
      <c r="E61" s="208">
        <v>463</v>
      </c>
      <c r="F61" s="207"/>
      <c r="G61" s="230"/>
      <c r="H61" s="230"/>
      <c r="I61" s="230"/>
      <c r="J61" s="230"/>
    </row>
    <row r="62" spans="1:18" s="209" customFormat="1" ht="30" customHeight="1" x14ac:dyDescent="0.3">
      <c r="A62" s="205" t="s">
        <v>462</v>
      </c>
      <c r="B62" s="206" t="s">
        <v>54</v>
      </c>
      <c r="C62" s="207"/>
      <c r="D62" s="208">
        <v>790</v>
      </c>
      <c r="E62" s="207"/>
      <c r="F62" s="207"/>
      <c r="G62" s="230"/>
      <c r="H62" s="230"/>
      <c r="I62" s="230"/>
      <c r="J62" s="230"/>
    </row>
    <row r="63" spans="1:18" s="209" customFormat="1" ht="30" customHeight="1" x14ac:dyDescent="0.3">
      <c r="A63" s="205" t="s">
        <v>462</v>
      </c>
      <c r="B63" s="206" t="s">
        <v>57</v>
      </c>
      <c r="C63" s="207"/>
      <c r="D63" s="208">
        <v>197.5</v>
      </c>
      <c r="E63" s="207"/>
      <c r="F63" s="207"/>
      <c r="G63" s="230"/>
      <c r="H63" s="230"/>
      <c r="I63" s="230"/>
      <c r="J63" s="230"/>
    </row>
    <row r="64" spans="1:18" s="209" customFormat="1" ht="30" customHeight="1" x14ac:dyDescent="0.3">
      <c r="A64" s="205" t="s">
        <v>463</v>
      </c>
      <c r="B64" s="206" t="s">
        <v>49</v>
      </c>
      <c r="C64" s="207"/>
      <c r="D64" s="208">
        <v>395</v>
      </c>
      <c r="E64" s="207"/>
      <c r="F64" s="207"/>
      <c r="G64" s="230"/>
      <c r="H64" s="230"/>
      <c r="I64" s="230"/>
      <c r="J64" s="230"/>
    </row>
    <row r="65" spans="1:10" s="209" customFormat="1" ht="30" customHeight="1" x14ac:dyDescent="0.3">
      <c r="A65" s="205" t="s">
        <v>464</v>
      </c>
      <c r="B65" s="206" t="s">
        <v>58</v>
      </c>
      <c r="C65" s="207"/>
      <c r="D65" s="207"/>
      <c r="E65" s="208">
        <v>395</v>
      </c>
      <c r="F65" s="207"/>
      <c r="G65" s="230"/>
      <c r="H65" s="230"/>
      <c r="I65" s="230"/>
      <c r="J65" s="230"/>
    </row>
    <row r="66" spans="1:10" s="209" customFormat="1" ht="30" customHeight="1" x14ac:dyDescent="0.3">
      <c r="A66" s="205" t="s">
        <v>465</v>
      </c>
      <c r="B66" s="206" t="s">
        <v>50</v>
      </c>
      <c r="C66" s="207"/>
      <c r="D66" s="207"/>
      <c r="E66" s="208">
        <v>412</v>
      </c>
      <c r="F66" s="207"/>
      <c r="G66" s="230"/>
      <c r="H66" s="230"/>
      <c r="I66" s="230"/>
      <c r="J66" s="230"/>
    </row>
    <row r="67" spans="1:10" s="209" customFormat="1" ht="30" customHeight="1" x14ac:dyDescent="0.3">
      <c r="A67" s="205" t="s">
        <v>466</v>
      </c>
      <c r="B67" s="206" t="s">
        <v>66</v>
      </c>
      <c r="C67" s="207"/>
      <c r="D67" s="208">
        <v>395</v>
      </c>
      <c r="E67" s="207"/>
      <c r="F67" s="207"/>
      <c r="G67" s="230"/>
      <c r="H67" s="230"/>
      <c r="I67" s="230"/>
      <c r="J67" s="230"/>
    </row>
    <row r="68" spans="1:10" s="209" customFormat="1" ht="30" customHeight="1" x14ac:dyDescent="0.3">
      <c r="A68" s="205" t="s">
        <v>467</v>
      </c>
      <c r="B68" s="206" t="s">
        <v>104</v>
      </c>
      <c r="C68" s="207"/>
      <c r="D68" s="210">
        <v>1601.5</v>
      </c>
      <c r="E68" s="207"/>
      <c r="F68" s="207"/>
      <c r="G68" s="230"/>
      <c r="H68" s="230"/>
      <c r="I68" s="230"/>
      <c r="J68" s="230"/>
    </row>
    <row r="69" spans="1:10" s="209" customFormat="1" ht="30" customHeight="1" x14ac:dyDescent="0.3">
      <c r="A69" s="205" t="s">
        <v>467</v>
      </c>
      <c r="B69" s="206" t="s">
        <v>49</v>
      </c>
      <c r="C69" s="207"/>
      <c r="D69" s="208">
        <v>395</v>
      </c>
      <c r="E69" s="207"/>
      <c r="F69" s="207"/>
      <c r="G69" s="230"/>
      <c r="H69" s="230"/>
      <c r="I69" s="230"/>
      <c r="J69" s="230"/>
    </row>
    <row r="70" spans="1:10" s="209" customFormat="1" ht="30" customHeight="1" x14ac:dyDescent="0.3">
      <c r="A70" s="205" t="s">
        <v>468</v>
      </c>
      <c r="B70" s="206" t="s">
        <v>49</v>
      </c>
      <c r="C70" s="207"/>
      <c r="D70" s="208">
        <v>395</v>
      </c>
      <c r="E70" s="207"/>
      <c r="F70" s="207"/>
      <c r="G70" s="230"/>
      <c r="H70" s="230"/>
      <c r="I70" s="230"/>
      <c r="J70" s="230"/>
    </row>
    <row r="71" spans="1:10" s="209" customFormat="1" ht="30" customHeight="1" x14ac:dyDescent="0.3">
      <c r="A71" s="205" t="s">
        <v>469</v>
      </c>
      <c r="B71" s="206" t="s">
        <v>49</v>
      </c>
      <c r="C71" s="207"/>
      <c r="D71" s="208">
        <v>395</v>
      </c>
      <c r="E71" s="207"/>
      <c r="F71" s="207"/>
      <c r="G71" s="230"/>
      <c r="H71" s="230"/>
      <c r="I71" s="230"/>
      <c r="J71" s="230"/>
    </row>
    <row r="72" spans="1:10" s="209" customFormat="1" ht="30" customHeight="1" x14ac:dyDescent="0.3">
      <c r="A72" s="205" t="s">
        <v>470</v>
      </c>
      <c r="B72" s="206" t="s">
        <v>63</v>
      </c>
      <c r="C72" s="208">
        <v>410</v>
      </c>
      <c r="D72" s="207"/>
      <c r="E72" s="207"/>
      <c r="F72" s="207"/>
      <c r="G72" s="230"/>
      <c r="H72" s="230"/>
      <c r="I72" s="230"/>
      <c r="J72" s="230"/>
    </row>
    <row r="73" spans="1:10" s="209" customFormat="1" ht="30" customHeight="1" x14ac:dyDescent="0.3">
      <c r="A73" s="205" t="s">
        <v>470</v>
      </c>
      <c r="B73" s="206" t="s">
        <v>49</v>
      </c>
      <c r="C73" s="207"/>
      <c r="D73" s="208">
        <v>395</v>
      </c>
      <c r="E73" s="207"/>
      <c r="F73" s="207"/>
      <c r="G73" s="230"/>
      <c r="H73" s="230"/>
      <c r="I73" s="230"/>
      <c r="J73" s="230"/>
    </row>
    <row r="74" spans="1:10" s="209" customFormat="1" ht="30" customHeight="1" x14ac:dyDescent="0.3">
      <c r="A74" s="205" t="s">
        <v>471</v>
      </c>
      <c r="B74" s="206" t="s">
        <v>59</v>
      </c>
      <c r="C74" s="207"/>
      <c r="D74" s="207"/>
      <c r="E74" s="208">
        <v>790</v>
      </c>
      <c r="F74" s="207"/>
      <c r="G74" s="230"/>
      <c r="H74" s="230"/>
      <c r="I74" s="230"/>
      <c r="J74" s="230"/>
    </row>
    <row r="75" spans="1:10" s="209" customFormat="1" ht="30" customHeight="1" x14ac:dyDescent="0.3">
      <c r="A75" s="205" t="s">
        <v>471</v>
      </c>
      <c r="B75" s="206" t="s">
        <v>66</v>
      </c>
      <c r="C75" s="207"/>
      <c r="D75" s="208">
        <v>395</v>
      </c>
      <c r="E75" s="207"/>
      <c r="F75" s="207"/>
      <c r="G75" s="230"/>
      <c r="H75" s="230"/>
      <c r="I75" s="230"/>
      <c r="J75" s="230"/>
    </row>
    <row r="76" spans="1:10" s="209" customFormat="1" ht="30" customHeight="1" x14ac:dyDescent="0.3">
      <c r="A76" s="205" t="s">
        <v>472</v>
      </c>
      <c r="B76" s="206" t="s">
        <v>113</v>
      </c>
      <c r="C76" s="207"/>
      <c r="D76" s="207"/>
      <c r="E76" s="208">
        <v>790</v>
      </c>
      <c r="F76" s="207"/>
      <c r="G76" s="230"/>
      <c r="H76" s="230"/>
      <c r="I76" s="230"/>
      <c r="J76" s="230"/>
    </row>
    <row r="77" spans="1:10" s="209" customFormat="1" ht="30" customHeight="1" x14ac:dyDescent="0.3">
      <c r="A77" s="205" t="s">
        <v>473</v>
      </c>
      <c r="B77" s="206" t="s">
        <v>129</v>
      </c>
      <c r="C77" s="207"/>
      <c r="D77" s="207"/>
      <c r="E77" s="208">
        <v>396</v>
      </c>
      <c r="F77" s="207"/>
      <c r="G77" s="230"/>
      <c r="H77" s="230"/>
      <c r="I77" s="230"/>
      <c r="J77" s="230"/>
    </row>
    <row r="78" spans="1:10" s="209" customFormat="1" ht="30" customHeight="1" x14ac:dyDescent="0.3">
      <c r="A78" s="205" t="s">
        <v>474</v>
      </c>
      <c r="B78" s="206" t="s">
        <v>50</v>
      </c>
      <c r="C78" s="207"/>
      <c r="D78" s="207"/>
      <c r="E78" s="208">
        <v>413</v>
      </c>
      <c r="F78" s="207"/>
      <c r="G78" s="230"/>
      <c r="H78" s="230"/>
      <c r="I78" s="230"/>
      <c r="J78" s="230"/>
    </row>
    <row r="79" spans="1:10" s="209" customFormat="1" ht="30" customHeight="1" x14ac:dyDescent="0.3">
      <c r="A79" s="205" t="s">
        <v>475</v>
      </c>
      <c r="B79" s="206" t="s">
        <v>49</v>
      </c>
      <c r="C79" s="207"/>
      <c r="D79" s="208">
        <v>790</v>
      </c>
      <c r="E79" s="207"/>
      <c r="F79" s="207"/>
      <c r="G79" s="230"/>
      <c r="H79" s="230"/>
      <c r="I79" s="230"/>
      <c r="J79" s="230"/>
    </row>
    <row r="80" spans="1:10" s="209" customFormat="1" ht="30" customHeight="1" x14ac:dyDescent="0.3">
      <c r="A80" s="205" t="s">
        <v>476</v>
      </c>
      <c r="B80" s="206" t="s">
        <v>52</v>
      </c>
      <c r="C80" s="207"/>
      <c r="D80" s="210">
        <v>1396</v>
      </c>
      <c r="E80" s="207"/>
      <c r="F80" s="207"/>
      <c r="G80" s="230"/>
      <c r="H80" s="230"/>
      <c r="I80" s="230"/>
      <c r="J80" s="230"/>
    </row>
    <row r="81" spans="1:10" s="209" customFormat="1" ht="30" customHeight="1" x14ac:dyDescent="0.3">
      <c r="A81" s="205" t="s">
        <v>477</v>
      </c>
      <c r="B81" s="206" t="s">
        <v>162</v>
      </c>
      <c r="C81" s="207"/>
      <c r="D81" s="207"/>
      <c r="E81" s="208">
        <v>413</v>
      </c>
      <c r="F81" s="207"/>
      <c r="G81" s="230"/>
      <c r="H81" s="230"/>
      <c r="I81" s="230"/>
      <c r="J81" s="230"/>
    </row>
    <row r="82" spans="1:10" s="209" customFormat="1" ht="30" customHeight="1" x14ac:dyDescent="0.3">
      <c r="A82" s="205" t="s">
        <v>478</v>
      </c>
      <c r="B82" s="206" t="s">
        <v>65</v>
      </c>
      <c r="C82" s="207"/>
      <c r="D82" s="208">
        <v>790</v>
      </c>
      <c r="E82" s="207"/>
      <c r="F82" s="207"/>
      <c r="G82" s="230"/>
      <c r="H82" s="230"/>
      <c r="I82" s="230"/>
      <c r="J82" s="230"/>
    </row>
    <row r="83" spans="1:10" s="209" customFormat="1" ht="30" customHeight="1" x14ac:dyDescent="0.3">
      <c r="A83" s="205" t="s">
        <v>479</v>
      </c>
      <c r="B83" s="206" t="s">
        <v>480</v>
      </c>
      <c r="C83" s="207"/>
      <c r="D83" s="210">
        <v>14798</v>
      </c>
      <c r="E83" s="207"/>
      <c r="F83" s="207"/>
      <c r="G83" s="230"/>
      <c r="H83" s="230"/>
      <c r="I83" s="230"/>
      <c r="J83" s="230"/>
    </row>
    <row r="84" spans="1:10" s="209" customFormat="1" ht="30" customHeight="1" x14ac:dyDescent="0.3">
      <c r="A84" s="205" t="s">
        <v>481</v>
      </c>
      <c r="B84" s="206" t="s">
        <v>60</v>
      </c>
      <c r="C84" s="207"/>
      <c r="D84" s="208">
        <v>197.5</v>
      </c>
      <c r="E84" s="207"/>
      <c r="F84" s="207"/>
      <c r="G84" s="230"/>
      <c r="H84" s="230"/>
      <c r="I84" s="230"/>
      <c r="J84" s="230"/>
    </row>
    <row r="85" spans="1:10" s="209" customFormat="1" ht="30" customHeight="1" x14ac:dyDescent="0.3">
      <c r="A85" s="205" t="s">
        <v>482</v>
      </c>
      <c r="B85" s="206" t="s">
        <v>53</v>
      </c>
      <c r="C85" s="207"/>
      <c r="D85" s="208">
        <v>963</v>
      </c>
      <c r="E85" s="207"/>
      <c r="F85" s="207"/>
      <c r="G85" s="230"/>
      <c r="H85" s="230"/>
      <c r="I85" s="230"/>
      <c r="J85" s="230"/>
    </row>
    <row r="86" spans="1:10" s="209" customFormat="1" ht="30" customHeight="1" x14ac:dyDescent="0.3">
      <c r="A86" s="205" t="s">
        <v>483</v>
      </c>
      <c r="B86" s="206" t="s">
        <v>265</v>
      </c>
      <c r="C86" s="208">
        <v>811.4</v>
      </c>
      <c r="D86" s="207"/>
      <c r="E86" s="207"/>
      <c r="F86" s="207"/>
      <c r="G86" s="230"/>
      <c r="H86" s="230"/>
      <c r="I86" s="230"/>
      <c r="J86" s="230"/>
    </row>
    <row r="87" spans="1:10" s="209" customFormat="1" ht="30" customHeight="1" x14ac:dyDescent="0.3">
      <c r="A87" s="205" t="s">
        <v>483</v>
      </c>
      <c r="B87" s="206" t="s">
        <v>265</v>
      </c>
      <c r="C87" s="208">
        <v>811.4</v>
      </c>
      <c r="D87" s="207"/>
      <c r="E87" s="207"/>
      <c r="F87" s="207"/>
      <c r="G87" s="230"/>
      <c r="H87" s="230"/>
      <c r="I87" s="230"/>
      <c r="J87" s="230"/>
    </row>
    <row r="88" spans="1:10" s="209" customFormat="1" ht="30" customHeight="1" x14ac:dyDescent="0.3">
      <c r="A88" s="205" t="s">
        <v>483</v>
      </c>
      <c r="B88" s="206" t="s">
        <v>265</v>
      </c>
      <c r="C88" s="208">
        <v>737</v>
      </c>
      <c r="D88" s="207"/>
      <c r="E88" s="207"/>
      <c r="F88" s="207"/>
      <c r="G88" s="230"/>
      <c r="H88" s="230"/>
      <c r="I88" s="230"/>
      <c r="J88" s="230"/>
    </row>
    <row r="89" spans="1:10" s="209" customFormat="1" ht="30" customHeight="1" x14ac:dyDescent="0.3">
      <c r="A89" s="205" t="s">
        <v>484</v>
      </c>
      <c r="B89" s="206" t="s">
        <v>143</v>
      </c>
      <c r="C89" s="207"/>
      <c r="D89" s="207"/>
      <c r="E89" s="210">
        <v>1155</v>
      </c>
      <c r="F89" s="207"/>
      <c r="G89" s="230"/>
      <c r="H89" s="230"/>
      <c r="I89" s="230"/>
      <c r="J89" s="230"/>
    </row>
    <row r="90" spans="1:10" s="209" customFormat="1" ht="30" customHeight="1" x14ac:dyDescent="0.3">
      <c r="A90" s="205" t="s">
        <v>484</v>
      </c>
      <c r="B90" s="206" t="s">
        <v>53</v>
      </c>
      <c r="C90" s="207"/>
      <c r="D90" s="208">
        <v>571</v>
      </c>
      <c r="E90" s="207"/>
      <c r="F90" s="207"/>
      <c r="G90" s="230"/>
      <c r="H90" s="230"/>
      <c r="I90" s="230"/>
      <c r="J90" s="230"/>
    </row>
    <row r="91" spans="1:10" s="209" customFormat="1" ht="30" customHeight="1" x14ac:dyDescent="0.3">
      <c r="A91" s="205" t="s">
        <v>485</v>
      </c>
      <c r="B91" s="206" t="s">
        <v>486</v>
      </c>
      <c r="C91" s="207"/>
      <c r="D91" s="208">
        <v>197.5</v>
      </c>
      <c r="E91" s="207"/>
      <c r="F91" s="207"/>
      <c r="G91" s="230"/>
      <c r="H91" s="230"/>
      <c r="I91" s="230"/>
      <c r="J91" s="230"/>
    </row>
    <row r="92" spans="1:10" s="209" customFormat="1" ht="30" customHeight="1" x14ac:dyDescent="0.3">
      <c r="A92" s="205" t="s">
        <v>487</v>
      </c>
      <c r="B92" s="206" t="s">
        <v>50</v>
      </c>
      <c r="C92" s="207"/>
      <c r="D92" s="207"/>
      <c r="E92" s="208">
        <v>906</v>
      </c>
      <c r="F92" s="207"/>
      <c r="G92" s="230"/>
      <c r="H92" s="230"/>
      <c r="I92" s="230"/>
      <c r="J92" s="230"/>
    </row>
    <row r="93" spans="1:10" s="209" customFormat="1" ht="30" customHeight="1" x14ac:dyDescent="0.3">
      <c r="A93" s="205" t="s">
        <v>488</v>
      </c>
      <c r="B93" s="206" t="s">
        <v>59</v>
      </c>
      <c r="C93" s="207"/>
      <c r="D93" s="207"/>
      <c r="E93" s="208">
        <v>790</v>
      </c>
      <c r="F93" s="207"/>
      <c r="G93" s="230"/>
      <c r="H93" s="230"/>
      <c r="I93" s="230"/>
      <c r="J93" s="230"/>
    </row>
    <row r="94" spans="1:10" s="209" customFormat="1" ht="30" customHeight="1" x14ac:dyDescent="0.3">
      <c r="A94" s="205" t="s">
        <v>488</v>
      </c>
      <c r="B94" s="206" t="s">
        <v>60</v>
      </c>
      <c r="C94" s="207"/>
      <c r="D94" s="208">
        <v>395</v>
      </c>
      <c r="E94" s="207"/>
      <c r="F94" s="207"/>
      <c r="G94" s="230"/>
      <c r="H94" s="230"/>
      <c r="I94" s="230"/>
      <c r="J94" s="230"/>
    </row>
    <row r="95" spans="1:10" s="209" customFormat="1" ht="30" customHeight="1" x14ac:dyDescent="0.3">
      <c r="A95" s="205" t="s">
        <v>489</v>
      </c>
      <c r="B95" s="206" t="s">
        <v>65</v>
      </c>
      <c r="C95" s="207"/>
      <c r="D95" s="208">
        <v>197.5</v>
      </c>
      <c r="E95" s="207"/>
      <c r="F95" s="207"/>
      <c r="G95" s="230"/>
      <c r="H95" s="230"/>
      <c r="I95" s="230"/>
      <c r="J95" s="230"/>
    </row>
    <row r="96" spans="1:10" s="209" customFormat="1" ht="30" customHeight="1" x14ac:dyDescent="0.3">
      <c r="A96" s="205" t="s">
        <v>490</v>
      </c>
      <c r="B96" s="206" t="s">
        <v>50</v>
      </c>
      <c r="C96" s="207"/>
      <c r="D96" s="207"/>
      <c r="E96" s="208">
        <v>470</v>
      </c>
      <c r="F96" s="207"/>
      <c r="G96" s="230"/>
      <c r="H96" s="230"/>
      <c r="I96" s="230"/>
      <c r="J96" s="230"/>
    </row>
    <row r="97" spans="1:10" s="209" customFormat="1" ht="30" customHeight="1" x14ac:dyDescent="0.3">
      <c r="A97" s="205" t="s">
        <v>491</v>
      </c>
      <c r="B97" s="206" t="s">
        <v>50</v>
      </c>
      <c r="C97" s="207"/>
      <c r="D97" s="207"/>
      <c r="E97" s="208">
        <v>532</v>
      </c>
      <c r="F97" s="207"/>
      <c r="G97" s="230"/>
      <c r="H97" s="230"/>
      <c r="I97" s="230"/>
      <c r="J97" s="230"/>
    </row>
    <row r="98" spans="1:10" s="209" customFormat="1" ht="30" customHeight="1" x14ac:dyDescent="0.3">
      <c r="A98" s="205" t="s">
        <v>492</v>
      </c>
      <c r="B98" s="206" t="s">
        <v>486</v>
      </c>
      <c r="C98" s="207"/>
      <c r="D98" s="208">
        <v>197.5</v>
      </c>
      <c r="E98" s="207"/>
      <c r="F98" s="207"/>
      <c r="G98" s="230"/>
      <c r="H98" s="230"/>
      <c r="I98" s="230"/>
      <c r="J98" s="230"/>
    </row>
    <row r="99" spans="1:10" s="209" customFormat="1" ht="30" customHeight="1" x14ac:dyDescent="0.3">
      <c r="A99" s="205" t="s">
        <v>493</v>
      </c>
      <c r="B99" s="206" t="s">
        <v>50</v>
      </c>
      <c r="C99" s="207"/>
      <c r="D99" s="207"/>
      <c r="E99" s="208">
        <v>455</v>
      </c>
      <c r="F99" s="207"/>
      <c r="G99" s="230"/>
      <c r="H99" s="230"/>
      <c r="I99" s="230"/>
      <c r="J99" s="230"/>
    </row>
    <row r="100" spans="1:10" s="209" customFormat="1" ht="30" customHeight="1" x14ac:dyDescent="0.3">
      <c r="A100" s="205" t="s">
        <v>493</v>
      </c>
      <c r="B100" s="206" t="s">
        <v>165</v>
      </c>
      <c r="C100" s="207"/>
      <c r="D100" s="207"/>
      <c r="E100" s="208">
        <v>395</v>
      </c>
      <c r="F100" s="207"/>
      <c r="G100" s="230"/>
      <c r="H100" s="230"/>
      <c r="I100" s="230"/>
      <c r="J100" s="230"/>
    </row>
    <row r="101" spans="1:10" s="209" customFormat="1" ht="30" customHeight="1" x14ac:dyDescent="0.3">
      <c r="A101" s="205" t="s">
        <v>494</v>
      </c>
      <c r="B101" s="206" t="s">
        <v>67</v>
      </c>
      <c r="C101" s="207"/>
      <c r="D101" s="208">
        <v>395</v>
      </c>
      <c r="E101" s="207"/>
      <c r="F101" s="207"/>
      <c r="G101" s="230"/>
      <c r="H101" s="230"/>
      <c r="I101" s="230"/>
      <c r="J101" s="230"/>
    </row>
    <row r="102" spans="1:10" s="209" customFormat="1" ht="30" customHeight="1" x14ac:dyDescent="0.3">
      <c r="A102" s="205" t="s">
        <v>495</v>
      </c>
      <c r="B102" s="206" t="s">
        <v>95</v>
      </c>
      <c r="C102" s="207"/>
      <c r="D102" s="208">
        <v>197.5</v>
      </c>
      <c r="E102" s="207"/>
      <c r="F102" s="207"/>
      <c r="G102" s="230"/>
      <c r="H102" s="230"/>
      <c r="I102" s="230"/>
      <c r="J102" s="230"/>
    </row>
    <row r="103" spans="1:10" s="209" customFormat="1" ht="30" customHeight="1" x14ac:dyDescent="0.3">
      <c r="A103" s="205" t="s">
        <v>496</v>
      </c>
      <c r="B103" s="206" t="s">
        <v>70</v>
      </c>
      <c r="C103" s="207"/>
      <c r="D103" s="210">
        <v>1430</v>
      </c>
      <c r="E103" s="207"/>
      <c r="F103" s="207"/>
      <c r="G103" s="230"/>
      <c r="H103" s="230"/>
      <c r="I103" s="230"/>
      <c r="J103" s="230"/>
    </row>
    <row r="104" spans="1:10" s="209" customFormat="1" ht="30" customHeight="1" x14ac:dyDescent="0.3">
      <c r="A104" s="205" t="s">
        <v>496</v>
      </c>
      <c r="B104" s="206" t="s">
        <v>50</v>
      </c>
      <c r="C104" s="207"/>
      <c r="D104" s="207"/>
      <c r="E104" s="208">
        <v>943</v>
      </c>
      <c r="F104" s="207"/>
      <c r="G104" s="230"/>
      <c r="H104" s="230"/>
      <c r="I104" s="230"/>
      <c r="J104" s="230"/>
    </row>
    <row r="105" spans="1:10" s="209" customFormat="1" ht="30" customHeight="1" x14ac:dyDescent="0.3">
      <c r="A105" s="205" t="s">
        <v>497</v>
      </c>
      <c r="B105" s="206" t="s">
        <v>81</v>
      </c>
      <c r="C105" s="207"/>
      <c r="D105" s="208">
        <v>395</v>
      </c>
      <c r="E105" s="207"/>
      <c r="F105" s="207"/>
      <c r="G105" s="230"/>
      <c r="H105" s="230"/>
      <c r="I105" s="230"/>
      <c r="J105" s="230"/>
    </row>
    <row r="106" spans="1:10" s="209" customFormat="1" ht="30" customHeight="1" x14ac:dyDescent="0.3">
      <c r="A106" s="205" t="s">
        <v>498</v>
      </c>
      <c r="B106" s="206" t="s">
        <v>499</v>
      </c>
      <c r="C106" s="210">
        <v>7160</v>
      </c>
      <c r="D106" s="207"/>
      <c r="E106" s="207"/>
      <c r="F106" s="207"/>
      <c r="G106" s="230"/>
      <c r="H106" s="230"/>
      <c r="I106" s="230"/>
      <c r="J106" s="230"/>
    </row>
    <row r="107" spans="1:10" s="209" customFormat="1" ht="30" customHeight="1" x14ac:dyDescent="0.3">
      <c r="A107" s="205" t="s">
        <v>500</v>
      </c>
      <c r="B107" s="206" t="s">
        <v>77</v>
      </c>
      <c r="C107" s="208">
        <v>410</v>
      </c>
      <c r="D107" s="207"/>
      <c r="E107" s="207"/>
      <c r="F107" s="207"/>
      <c r="G107" s="230"/>
      <c r="H107" s="230"/>
      <c r="I107" s="230"/>
      <c r="J107" s="230"/>
    </row>
    <row r="108" spans="1:10" s="209" customFormat="1" ht="30" customHeight="1" x14ac:dyDescent="0.3">
      <c r="A108" s="205" t="s">
        <v>501</v>
      </c>
      <c r="B108" s="206" t="s">
        <v>49</v>
      </c>
      <c r="C108" s="207"/>
      <c r="D108" s="208">
        <v>395</v>
      </c>
      <c r="E108" s="207"/>
      <c r="F108" s="207"/>
      <c r="G108" s="230"/>
      <c r="H108" s="230"/>
      <c r="I108" s="230"/>
      <c r="J108" s="230"/>
    </row>
    <row r="109" spans="1:10" s="209" customFormat="1" ht="30" customHeight="1" x14ac:dyDescent="0.3">
      <c r="A109" s="205" t="s">
        <v>502</v>
      </c>
      <c r="B109" s="206" t="s">
        <v>503</v>
      </c>
      <c r="C109" s="210">
        <v>3326.5</v>
      </c>
      <c r="D109" s="207"/>
      <c r="E109" s="207"/>
      <c r="F109" s="207"/>
      <c r="G109" s="230"/>
      <c r="H109" s="230"/>
      <c r="I109" s="230"/>
      <c r="J109" s="230"/>
    </row>
    <row r="110" spans="1:10" s="209" customFormat="1" ht="30" customHeight="1" x14ac:dyDescent="0.3">
      <c r="A110" s="205" t="s">
        <v>504</v>
      </c>
      <c r="B110" s="206" t="s">
        <v>50</v>
      </c>
      <c r="C110" s="207"/>
      <c r="D110" s="207"/>
      <c r="E110" s="208">
        <v>410</v>
      </c>
      <c r="F110" s="207"/>
      <c r="G110" s="230"/>
      <c r="H110" s="230"/>
      <c r="I110" s="230"/>
      <c r="J110" s="230"/>
    </row>
    <row r="111" spans="1:10" s="209" customFormat="1" ht="30" customHeight="1" x14ac:dyDescent="0.3">
      <c r="A111" s="205" t="s">
        <v>504</v>
      </c>
      <c r="B111" s="206" t="s">
        <v>50</v>
      </c>
      <c r="C111" s="207"/>
      <c r="D111" s="207"/>
      <c r="E111" s="208">
        <v>850</v>
      </c>
      <c r="F111" s="207"/>
      <c r="G111" s="230"/>
      <c r="H111" s="230"/>
      <c r="I111" s="230"/>
      <c r="J111" s="230"/>
    </row>
    <row r="112" spans="1:10" s="209" customFormat="1" ht="30" customHeight="1" x14ac:dyDescent="0.3">
      <c r="A112" s="205" t="s">
        <v>504</v>
      </c>
      <c r="B112" s="206" t="s">
        <v>143</v>
      </c>
      <c r="C112" s="207"/>
      <c r="D112" s="207"/>
      <c r="E112" s="210">
        <v>1152</v>
      </c>
      <c r="F112" s="207"/>
      <c r="G112" s="230"/>
      <c r="H112" s="230"/>
      <c r="I112" s="230"/>
      <c r="J112" s="230"/>
    </row>
    <row r="113" spans="1:10" s="209" customFormat="1" ht="30" customHeight="1" x14ac:dyDescent="0.3">
      <c r="A113" s="205" t="s">
        <v>505</v>
      </c>
      <c r="B113" s="206" t="s">
        <v>50</v>
      </c>
      <c r="C113" s="207"/>
      <c r="D113" s="207"/>
      <c r="E113" s="208">
        <v>440</v>
      </c>
      <c r="F113" s="207"/>
      <c r="G113" s="230"/>
      <c r="H113" s="230"/>
      <c r="I113" s="230"/>
      <c r="J113" s="230"/>
    </row>
    <row r="114" spans="1:10" s="209" customFormat="1" ht="30" customHeight="1" x14ac:dyDescent="0.3">
      <c r="A114" s="205" t="s">
        <v>506</v>
      </c>
      <c r="B114" s="206" t="s">
        <v>50</v>
      </c>
      <c r="C114" s="207"/>
      <c r="D114" s="207"/>
      <c r="E114" s="208">
        <v>425</v>
      </c>
      <c r="F114" s="207"/>
      <c r="G114" s="230"/>
      <c r="H114" s="230"/>
      <c r="I114" s="230"/>
      <c r="J114" s="230"/>
    </row>
    <row r="115" spans="1:10" s="209" customFormat="1" ht="30" customHeight="1" x14ac:dyDescent="0.3">
      <c r="A115" s="205" t="s">
        <v>507</v>
      </c>
      <c r="B115" s="206" t="s">
        <v>49</v>
      </c>
      <c r="C115" s="207"/>
      <c r="D115" s="208">
        <v>395</v>
      </c>
      <c r="E115" s="207"/>
      <c r="F115" s="207"/>
      <c r="G115" s="230"/>
      <c r="H115" s="230"/>
      <c r="I115" s="230"/>
      <c r="J115" s="230"/>
    </row>
    <row r="116" spans="1:10" s="209" customFormat="1" ht="30" customHeight="1" x14ac:dyDescent="0.3">
      <c r="A116" s="205" t="s">
        <v>508</v>
      </c>
      <c r="B116" s="206" t="s">
        <v>50</v>
      </c>
      <c r="C116" s="207"/>
      <c r="D116" s="207"/>
      <c r="E116" s="208">
        <v>470</v>
      </c>
      <c r="F116" s="207"/>
      <c r="G116" s="230"/>
      <c r="H116" s="230"/>
      <c r="I116" s="230"/>
      <c r="J116" s="230"/>
    </row>
    <row r="117" spans="1:10" s="209" customFormat="1" ht="30" customHeight="1" x14ac:dyDescent="0.3">
      <c r="A117" s="205" t="s">
        <v>508</v>
      </c>
      <c r="B117" s="206" t="s">
        <v>96</v>
      </c>
      <c r="C117" s="208">
        <v>455</v>
      </c>
      <c r="D117" s="207"/>
      <c r="E117" s="207"/>
      <c r="F117" s="207"/>
      <c r="G117" s="230"/>
      <c r="H117" s="230"/>
      <c r="I117" s="230"/>
      <c r="J117" s="230"/>
    </row>
    <row r="118" spans="1:10" s="209" customFormat="1" ht="30" customHeight="1" x14ac:dyDescent="0.3">
      <c r="A118" s="205" t="s">
        <v>509</v>
      </c>
      <c r="B118" s="206" t="s">
        <v>51</v>
      </c>
      <c r="C118" s="207"/>
      <c r="D118" s="208">
        <v>395</v>
      </c>
      <c r="E118" s="207"/>
      <c r="F118" s="207"/>
      <c r="G118" s="230"/>
      <c r="H118" s="230"/>
      <c r="I118" s="230"/>
      <c r="J118" s="230"/>
    </row>
    <row r="119" spans="1:10" s="209" customFormat="1" ht="30" customHeight="1" x14ac:dyDescent="0.3">
      <c r="A119" s="205" t="s">
        <v>510</v>
      </c>
      <c r="B119" s="206" t="s">
        <v>49</v>
      </c>
      <c r="C119" s="207"/>
      <c r="D119" s="208">
        <v>395</v>
      </c>
      <c r="E119" s="207"/>
      <c r="F119" s="207"/>
      <c r="G119" s="230"/>
      <c r="H119" s="230"/>
      <c r="I119" s="230"/>
      <c r="J119" s="230"/>
    </row>
    <row r="120" spans="1:10" s="209" customFormat="1" ht="30" customHeight="1" x14ac:dyDescent="0.3">
      <c r="A120" s="205" t="s">
        <v>511</v>
      </c>
      <c r="B120" s="206" t="s">
        <v>50</v>
      </c>
      <c r="C120" s="207"/>
      <c r="D120" s="207"/>
      <c r="E120" s="208">
        <v>428</v>
      </c>
      <c r="F120" s="207"/>
      <c r="G120" s="230"/>
      <c r="H120" s="230"/>
      <c r="I120" s="230"/>
      <c r="J120" s="230"/>
    </row>
    <row r="121" spans="1:10" s="209" customFormat="1" ht="30" customHeight="1" x14ac:dyDescent="0.3">
      <c r="A121" s="205" t="s">
        <v>512</v>
      </c>
      <c r="B121" s="206" t="s">
        <v>50</v>
      </c>
      <c r="C121" s="207"/>
      <c r="D121" s="207"/>
      <c r="E121" s="208">
        <v>439</v>
      </c>
      <c r="F121" s="207"/>
      <c r="G121" s="230"/>
      <c r="H121" s="230"/>
      <c r="I121" s="230"/>
      <c r="J121" s="230"/>
    </row>
    <row r="122" spans="1:10" s="209" customFormat="1" ht="30" customHeight="1" x14ac:dyDescent="0.3">
      <c r="A122" s="205" t="s">
        <v>513</v>
      </c>
      <c r="B122" s="206" t="s">
        <v>50</v>
      </c>
      <c r="C122" s="207"/>
      <c r="D122" s="207"/>
      <c r="E122" s="208">
        <v>845</v>
      </c>
      <c r="F122" s="207"/>
      <c r="G122" s="230"/>
      <c r="H122" s="230"/>
      <c r="I122" s="230"/>
      <c r="J122" s="230"/>
    </row>
    <row r="123" spans="1:10" s="209" customFormat="1" ht="30" customHeight="1" x14ac:dyDescent="0.3">
      <c r="A123" s="205" t="s">
        <v>513</v>
      </c>
      <c r="B123" s="206" t="s">
        <v>60</v>
      </c>
      <c r="C123" s="207"/>
      <c r="D123" s="208">
        <v>395</v>
      </c>
      <c r="E123" s="207"/>
      <c r="F123" s="207"/>
      <c r="G123" s="230"/>
      <c r="H123" s="230"/>
      <c r="I123" s="230"/>
      <c r="J123" s="230"/>
    </row>
    <row r="124" spans="1:10" s="209" customFormat="1" ht="30" customHeight="1" x14ac:dyDescent="0.3">
      <c r="A124" s="205" t="s">
        <v>514</v>
      </c>
      <c r="B124" s="206" t="s">
        <v>92</v>
      </c>
      <c r="C124" s="207"/>
      <c r="D124" s="208">
        <v>395</v>
      </c>
      <c r="E124" s="207"/>
      <c r="F124" s="207"/>
      <c r="G124" s="230"/>
      <c r="H124" s="230"/>
      <c r="I124" s="230"/>
      <c r="J124" s="230"/>
    </row>
    <row r="125" spans="1:10" s="209" customFormat="1" ht="30" customHeight="1" x14ac:dyDescent="0.3">
      <c r="A125" s="205" t="s">
        <v>515</v>
      </c>
      <c r="B125" s="206" t="s">
        <v>50</v>
      </c>
      <c r="C125" s="207"/>
      <c r="D125" s="207"/>
      <c r="E125" s="208">
        <v>845</v>
      </c>
      <c r="F125" s="207"/>
      <c r="G125" s="230"/>
      <c r="H125" s="230"/>
      <c r="I125" s="230"/>
      <c r="J125" s="230"/>
    </row>
    <row r="126" spans="1:10" s="209" customFormat="1" ht="30" customHeight="1" x14ac:dyDescent="0.3">
      <c r="A126" s="205" t="s">
        <v>515</v>
      </c>
      <c r="B126" s="206" t="s">
        <v>49</v>
      </c>
      <c r="C126" s="207"/>
      <c r="D126" s="208">
        <v>395</v>
      </c>
      <c r="E126" s="207"/>
      <c r="F126" s="207"/>
      <c r="G126" s="230"/>
      <c r="H126" s="230"/>
      <c r="I126" s="230"/>
      <c r="J126" s="230"/>
    </row>
    <row r="127" spans="1:10" s="209" customFormat="1" ht="30" customHeight="1" x14ac:dyDescent="0.3">
      <c r="A127" s="205" t="s">
        <v>516</v>
      </c>
      <c r="B127" s="206" t="s">
        <v>109</v>
      </c>
      <c r="C127" s="207"/>
      <c r="D127" s="208">
        <v>395</v>
      </c>
      <c r="E127" s="207"/>
      <c r="F127" s="207"/>
      <c r="G127" s="230"/>
      <c r="H127" s="230"/>
      <c r="I127" s="230"/>
      <c r="J127" s="230"/>
    </row>
    <row r="128" spans="1:10" s="209" customFormat="1" ht="30" customHeight="1" x14ac:dyDescent="0.3">
      <c r="A128" s="205" t="s">
        <v>517</v>
      </c>
      <c r="B128" s="206" t="s">
        <v>143</v>
      </c>
      <c r="C128" s="207"/>
      <c r="D128" s="207"/>
      <c r="E128" s="208">
        <v>704</v>
      </c>
      <c r="F128" s="207"/>
      <c r="G128" s="230"/>
      <c r="H128" s="230"/>
      <c r="I128" s="230"/>
      <c r="J128" s="230"/>
    </row>
    <row r="129" spans="1:10" s="209" customFormat="1" ht="30" customHeight="1" x14ac:dyDescent="0.3">
      <c r="A129" s="205" t="s">
        <v>517</v>
      </c>
      <c r="B129" s="206" t="s">
        <v>54</v>
      </c>
      <c r="C129" s="207"/>
      <c r="D129" s="208">
        <v>395</v>
      </c>
      <c r="E129" s="207"/>
      <c r="F129" s="207"/>
      <c r="G129" s="230"/>
      <c r="H129" s="230"/>
      <c r="I129" s="230"/>
      <c r="J129" s="230"/>
    </row>
    <row r="130" spans="1:10" s="209" customFormat="1" ht="30" customHeight="1" x14ac:dyDescent="0.3">
      <c r="A130" s="205" t="s">
        <v>518</v>
      </c>
      <c r="B130" s="206" t="s">
        <v>50</v>
      </c>
      <c r="C130" s="207"/>
      <c r="D130" s="207"/>
      <c r="E130" s="208">
        <v>428</v>
      </c>
      <c r="F130" s="207"/>
      <c r="G130" s="230"/>
      <c r="H130" s="230"/>
      <c r="I130" s="230"/>
      <c r="J130" s="230"/>
    </row>
    <row r="131" spans="1:10" s="209" customFormat="1" ht="30" customHeight="1" x14ac:dyDescent="0.3">
      <c r="A131" s="205" t="s">
        <v>519</v>
      </c>
      <c r="B131" s="206" t="s">
        <v>400</v>
      </c>
      <c r="C131" s="207"/>
      <c r="D131" s="207"/>
      <c r="E131" s="208">
        <v>395</v>
      </c>
      <c r="F131" s="207"/>
      <c r="G131" s="230"/>
      <c r="H131" s="230"/>
      <c r="I131" s="230"/>
      <c r="J131" s="230"/>
    </row>
    <row r="132" spans="1:10" s="209" customFormat="1" ht="30" customHeight="1" x14ac:dyDescent="0.3">
      <c r="A132" s="205" t="s">
        <v>520</v>
      </c>
      <c r="B132" s="206" t="s">
        <v>50</v>
      </c>
      <c r="C132" s="207"/>
      <c r="D132" s="207"/>
      <c r="E132" s="208">
        <v>417</v>
      </c>
      <c r="F132" s="207"/>
      <c r="G132" s="230"/>
      <c r="H132" s="230"/>
      <c r="I132" s="230"/>
      <c r="J132" s="230"/>
    </row>
    <row r="133" spans="1:10" s="209" customFormat="1" ht="30" customHeight="1" x14ac:dyDescent="0.3">
      <c r="A133" s="205" t="s">
        <v>521</v>
      </c>
      <c r="B133" s="206" t="s">
        <v>50</v>
      </c>
      <c r="C133" s="207"/>
      <c r="D133" s="207"/>
      <c r="E133" s="208">
        <v>450</v>
      </c>
      <c r="F133" s="207"/>
      <c r="G133" s="230"/>
      <c r="H133" s="230"/>
      <c r="I133" s="230"/>
      <c r="J133" s="230"/>
    </row>
    <row r="134" spans="1:10" s="209" customFormat="1" ht="30" customHeight="1" x14ac:dyDescent="0.3">
      <c r="A134" s="205" t="s">
        <v>522</v>
      </c>
      <c r="B134" s="206" t="s">
        <v>143</v>
      </c>
      <c r="C134" s="207"/>
      <c r="D134" s="207"/>
      <c r="E134" s="210">
        <v>2040</v>
      </c>
      <c r="F134" s="207"/>
      <c r="G134" s="230"/>
      <c r="H134" s="230"/>
      <c r="I134" s="230"/>
      <c r="J134" s="230"/>
    </row>
    <row r="135" spans="1:10" s="209" customFormat="1" ht="30" customHeight="1" x14ac:dyDescent="0.3">
      <c r="A135" s="205" t="s">
        <v>522</v>
      </c>
      <c r="B135" s="206" t="s">
        <v>50</v>
      </c>
      <c r="C135" s="207"/>
      <c r="D135" s="207"/>
      <c r="E135" s="208">
        <v>485</v>
      </c>
      <c r="F135" s="207"/>
      <c r="G135" s="230"/>
      <c r="H135" s="230"/>
      <c r="I135" s="230"/>
      <c r="J135" s="230"/>
    </row>
    <row r="136" spans="1:10" s="209" customFormat="1" ht="30" customHeight="1" x14ac:dyDescent="0.3">
      <c r="A136" s="205" t="s">
        <v>522</v>
      </c>
      <c r="B136" s="206" t="s">
        <v>49</v>
      </c>
      <c r="C136" s="207"/>
      <c r="D136" s="208">
        <v>197.5</v>
      </c>
      <c r="E136" s="207"/>
      <c r="F136" s="207"/>
      <c r="G136" s="230"/>
      <c r="H136" s="230"/>
      <c r="I136" s="230"/>
      <c r="J136" s="230"/>
    </row>
    <row r="137" spans="1:10" s="209" customFormat="1" ht="30" customHeight="1" x14ac:dyDescent="0.3">
      <c r="A137" s="205" t="s">
        <v>523</v>
      </c>
      <c r="B137" s="206" t="s">
        <v>50</v>
      </c>
      <c r="C137" s="207"/>
      <c r="D137" s="207"/>
      <c r="E137" s="208">
        <v>410</v>
      </c>
      <c r="F137" s="207"/>
      <c r="G137" s="230"/>
      <c r="H137" s="230"/>
      <c r="I137" s="230"/>
      <c r="J137" s="230"/>
    </row>
    <row r="138" spans="1:10" s="209" customFormat="1" ht="30" customHeight="1" x14ac:dyDescent="0.3">
      <c r="A138" s="205" t="s">
        <v>524</v>
      </c>
      <c r="B138" s="206" t="s">
        <v>143</v>
      </c>
      <c r="C138" s="207"/>
      <c r="D138" s="207"/>
      <c r="E138" s="210">
        <v>1099</v>
      </c>
      <c r="F138" s="207"/>
      <c r="G138" s="230"/>
      <c r="H138" s="230"/>
      <c r="I138" s="230"/>
      <c r="J138" s="230"/>
    </row>
    <row r="139" spans="1:10" s="209" customFormat="1" ht="30" customHeight="1" x14ac:dyDescent="0.3">
      <c r="A139" s="205" t="s">
        <v>524</v>
      </c>
      <c r="B139" s="206" t="s">
        <v>525</v>
      </c>
      <c r="C139" s="208">
        <v>810</v>
      </c>
      <c r="D139" s="207"/>
      <c r="E139" s="207"/>
      <c r="F139" s="207"/>
      <c r="G139" s="230"/>
      <c r="H139" s="230"/>
      <c r="I139" s="230"/>
      <c r="J139" s="230"/>
    </row>
    <row r="140" spans="1:10" s="209" customFormat="1" ht="30" customHeight="1" x14ac:dyDescent="0.3">
      <c r="A140" s="205" t="s">
        <v>524</v>
      </c>
      <c r="B140" s="206" t="s">
        <v>526</v>
      </c>
      <c r="C140" s="210">
        <v>1176</v>
      </c>
      <c r="D140" s="207"/>
      <c r="E140" s="207"/>
      <c r="F140" s="207"/>
      <c r="G140" s="230"/>
      <c r="H140" s="230"/>
      <c r="I140" s="230"/>
      <c r="J140" s="230"/>
    </row>
    <row r="141" spans="1:10" s="209" customFormat="1" ht="30" customHeight="1" x14ac:dyDescent="0.3">
      <c r="A141" s="205" t="s">
        <v>527</v>
      </c>
      <c r="B141" s="206" t="s">
        <v>52</v>
      </c>
      <c r="C141" s="207"/>
      <c r="D141" s="208">
        <v>790</v>
      </c>
      <c r="E141" s="207"/>
      <c r="F141" s="207"/>
      <c r="G141" s="230"/>
      <c r="H141" s="230"/>
      <c r="I141" s="230"/>
      <c r="J141" s="230"/>
    </row>
    <row r="142" spans="1:10" s="209" customFormat="1" ht="30" customHeight="1" x14ac:dyDescent="0.3">
      <c r="A142" s="205" t="s">
        <v>528</v>
      </c>
      <c r="B142" s="206" t="s">
        <v>49</v>
      </c>
      <c r="C142" s="207"/>
      <c r="D142" s="208">
        <v>395</v>
      </c>
      <c r="E142" s="207"/>
      <c r="F142" s="207"/>
      <c r="G142" s="230"/>
      <c r="H142" s="230"/>
      <c r="I142" s="230"/>
      <c r="J142" s="230"/>
    </row>
    <row r="143" spans="1:10" s="209" customFormat="1" ht="30" customHeight="1" x14ac:dyDescent="0.3">
      <c r="A143" s="205" t="s">
        <v>529</v>
      </c>
      <c r="B143" s="206" t="s">
        <v>181</v>
      </c>
      <c r="C143" s="207"/>
      <c r="D143" s="208">
        <v>438</v>
      </c>
      <c r="E143" s="207"/>
      <c r="F143" s="207"/>
      <c r="G143" s="230"/>
      <c r="H143" s="230"/>
      <c r="I143" s="230"/>
      <c r="J143" s="230"/>
    </row>
    <row r="144" spans="1:10" s="209" customFormat="1" ht="30" customHeight="1" x14ac:dyDescent="0.3">
      <c r="A144" s="205" t="s">
        <v>529</v>
      </c>
      <c r="B144" s="206" t="s">
        <v>530</v>
      </c>
      <c r="C144" s="207"/>
      <c r="D144" s="208">
        <v>490</v>
      </c>
      <c r="E144" s="207"/>
      <c r="F144" s="207"/>
    </row>
    <row r="145" spans="1:6" s="209" customFormat="1" ht="30" customHeight="1" x14ac:dyDescent="0.3">
      <c r="A145" s="205" t="s">
        <v>529</v>
      </c>
      <c r="B145" s="206" t="s">
        <v>66</v>
      </c>
      <c r="C145" s="207"/>
      <c r="D145" s="208">
        <v>395</v>
      </c>
      <c r="E145" s="207"/>
      <c r="F145" s="207"/>
    </row>
    <row r="146" spans="1:6" s="209" customFormat="1" ht="30" customHeight="1" x14ac:dyDescent="0.3">
      <c r="A146" s="205" t="s">
        <v>531</v>
      </c>
      <c r="B146" s="206" t="s">
        <v>97</v>
      </c>
      <c r="C146" s="210">
        <v>2980</v>
      </c>
      <c r="D146" s="207"/>
      <c r="E146" s="207"/>
      <c r="F146" s="207"/>
    </row>
    <row r="147" spans="1:6" s="209" customFormat="1" ht="30" customHeight="1" x14ac:dyDescent="0.3">
      <c r="A147" s="205" t="s">
        <v>532</v>
      </c>
      <c r="B147" s="206" t="s">
        <v>50</v>
      </c>
      <c r="C147" s="207"/>
      <c r="D147" s="207"/>
      <c r="E147" s="208">
        <v>495</v>
      </c>
      <c r="F147" s="207"/>
    </row>
    <row r="148" spans="1:6" s="209" customFormat="1" ht="30" customHeight="1" x14ac:dyDescent="0.3">
      <c r="A148" s="205" t="s">
        <v>533</v>
      </c>
      <c r="B148" s="206" t="s">
        <v>57</v>
      </c>
      <c r="C148" s="207"/>
      <c r="D148" s="208">
        <v>395</v>
      </c>
      <c r="E148" s="207"/>
      <c r="F148" s="207"/>
    </row>
    <row r="149" spans="1:6" s="209" customFormat="1" ht="30" customHeight="1" thickBot="1" x14ac:dyDescent="0.35">
      <c r="A149" s="205" t="s">
        <v>534</v>
      </c>
      <c r="B149" s="206" t="s">
        <v>50</v>
      </c>
      <c r="C149" s="207"/>
      <c r="D149" s="207"/>
      <c r="E149" s="208">
        <v>519</v>
      </c>
      <c r="F149" s="207"/>
    </row>
    <row r="150" spans="1:6" s="209" customFormat="1" ht="30" customHeight="1" x14ac:dyDescent="0.3">
      <c r="A150" s="211" t="s">
        <v>82</v>
      </c>
      <c r="B150" s="211"/>
      <c r="C150" s="212">
        <v>20272.3</v>
      </c>
      <c r="D150" s="212">
        <v>37750</v>
      </c>
      <c r="E150" s="212">
        <v>26068</v>
      </c>
      <c r="F150" s="213"/>
    </row>
    <row r="151" spans="1:6" s="209" customFormat="1" ht="30" customHeight="1" x14ac:dyDescent="0.3">
      <c r="A151" s="214" t="s">
        <v>21</v>
      </c>
      <c r="B151" s="214"/>
      <c r="C151" s="214"/>
      <c r="D151" s="214"/>
      <c r="E151" s="214"/>
      <c r="F151" s="215">
        <v>84090.3</v>
      </c>
    </row>
    <row r="152" spans="1:6" s="209" customFormat="1" ht="30" customHeight="1" x14ac:dyDescent="0.3"/>
    <row r="153" spans="1:6" s="209" customFormat="1" ht="30" customHeight="1" x14ac:dyDescent="0.3"/>
    <row r="154" spans="1:6" s="209" customFormat="1" ht="30" customHeight="1" x14ac:dyDescent="0.3"/>
    <row r="155" spans="1:6" s="209" customFormat="1" ht="30" customHeight="1" x14ac:dyDescent="0.3"/>
    <row r="156" spans="1:6" s="209" customFormat="1" ht="30" customHeight="1" x14ac:dyDescent="0.3"/>
    <row r="157" spans="1:6" s="209" customFormat="1" ht="30" customHeight="1" x14ac:dyDescent="0.3"/>
    <row r="158" spans="1:6" s="209" customFormat="1" ht="30" customHeight="1" x14ac:dyDescent="0.3"/>
    <row r="159" spans="1:6" s="209" customFormat="1" ht="30" customHeight="1" x14ac:dyDescent="0.3"/>
    <row r="160" spans="1:6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7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38:E38"/>
    <mergeCell ref="G38:H38"/>
    <mergeCell ref="I38:J38"/>
    <mergeCell ref="A150:B150"/>
    <mergeCell ref="A151:E151"/>
    <mergeCell ref="B39:E39"/>
    <mergeCell ref="G39:H39"/>
    <mergeCell ref="I39:J39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8" firstPageNumber="0" fitToHeight="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6640625" customWidth="1"/>
    <col min="7" max="7" width="8.6640625" customWidth="1"/>
    <col min="8" max="8" width="4.109375" customWidth="1"/>
    <col min="9" max="9" width="11.6640625" customWidth="1"/>
    <col min="10" max="10" width="12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166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1989</v>
      </c>
    </row>
    <row r="7" spans="1:10" x14ac:dyDescent="0.3">
      <c r="A7" t="s">
        <v>7</v>
      </c>
      <c r="C7" s="24">
        <v>326.10000000000002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15.51</v>
      </c>
      <c r="J12" s="234">
        <v>16.28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64815.85</v>
      </c>
      <c r="F21" s="152"/>
      <c r="G21" s="152">
        <v>64554.98</v>
      </c>
      <c r="H21" s="152"/>
      <c r="I21" s="147">
        <f>E21-G21</f>
        <v>260.86999999999534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64815.85</v>
      </c>
      <c r="F23" s="147"/>
      <c r="G23" s="147">
        <f>G21+G22</f>
        <v>64554.98</v>
      </c>
      <c r="H23" s="147"/>
      <c r="I23" s="147">
        <f>I21+I22</f>
        <v>260.86999999999534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260.87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6.64</v>
      </c>
      <c r="H28" s="149"/>
      <c r="I28" s="147">
        <f>G28*$C$7*12</f>
        <v>25983.648000000001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3.67</v>
      </c>
      <c r="H29" s="149"/>
      <c r="I29" s="147">
        <f>G29*$C$7*12</f>
        <v>14361.444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4108.8600000000006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2.16</v>
      </c>
      <c r="H32" s="146"/>
      <c r="I32" s="147">
        <f t="shared" si="0"/>
        <v>8452.5120000000006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1800.0720000000003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1134.828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860.904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6926.3639999999996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63628.632000000012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167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535</v>
      </c>
      <c r="B47" s="45" t="s">
        <v>52</v>
      </c>
      <c r="C47" s="46"/>
      <c r="D47" s="47">
        <v>834</v>
      </c>
      <c r="E47" s="46"/>
      <c r="F47" s="46"/>
    </row>
    <row r="48" spans="1:10" s="209" customFormat="1" ht="30" customHeight="1" x14ac:dyDescent="0.3">
      <c r="A48" s="205" t="s">
        <v>645</v>
      </c>
      <c r="B48" s="206" t="s">
        <v>51</v>
      </c>
      <c r="C48" s="207"/>
      <c r="D48" s="208">
        <v>139</v>
      </c>
      <c r="E48" s="207"/>
      <c r="F48" s="207"/>
    </row>
    <row r="49" spans="1:6" s="209" customFormat="1" ht="30" customHeight="1" x14ac:dyDescent="0.3">
      <c r="A49" s="205" t="s">
        <v>609</v>
      </c>
      <c r="B49" s="206" t="s">
        <v>56</v>
      </c>
      <c r="C49" s="207"/>
      <c r="D49" s="208">
        <v>790</v>
      </c>
      <c r="E49" s="207"/>
      <c r="F49" s="207"/>
    </row>
    <row r="50" spans="1:6" s="209" customFormat="1" ht="30" customHeight="1" x14ac:dyDescent="0.3">
      <c r="A50" s="205" t="s">
        <v>457</v>
      </c>
      <c r="B50" s="206" t="s">
        <v>81</v>
      </c>
      <c r="C50" s="207"/>
      <c r="D50" s="208">
        <v>395</v>
      </c>
      <c r="E50" s="207"/>
      <c r="F50" s="207"/>
    </row>
    <row r="51" spans="1:6" s="209" customFormat="1" ht="30" customHeight="1" x14ac:dyDescent="0.3">
      <c r="A51" s="205" t="s">
        <v>458</v>
      </c>
      <c r="B51" s="206" t="s">
        <v>81</v>
      </c>
      <c r="C51" s="207"/>
      <c r="D51" s="208">
        <v>790</v>
      </c>
      <c r="E51" s="207"/>
      <c r="F51" s="207"/>
    </row>
    <row r="52" spans="1:6" s="209" customFormat="1" ht="30" customHeight="1" x14ac:dyDescent="0.3">
      <c r="A52" s="205" t="s">
        <v>755</v>
      </c>
      <c r="B52" s="206" t="s">
        <v>52</v>
      </c>
      <c r="C52" s="207"/>
      <c r="D52" s="208">
        <v>790</v>
      </c>
      <c r="E52" s="207"/>
      <c r="F52" s="207"/>
    </row>
    <row r="53" spans="1:6" s="209" customFormat="1" ht="30" customHeight="1" x14ac:dyDescent="0.3">
      <c r="A53" s="205" t="s">
        <v>755</v>
      </c>
      <c r="B53" s="206" t="s">
        <v>52</v>
      </c>
      <c r="C53" s="207"/>
      <c r="D53" s="208">
        <v>790</v>
      </c>
      <c r="E53" s="207"/>
      <c r="F53" s="207"/>
    </row>
    <row r="54" spans="1:6" s="209" customFormat="1" ht="30" customHeight="1" x14ac:dyDescent="0.3">
      <c r="A54" s="205" t="s">
        <v>651</v>
      </c>
      <c r="B54" s="206" t="s">
        <v>93</v>
      </c>
      <c r="C54" s="208">
        <v>790</v>
      </c>
      <c r="D54" s="207"/>
      <c r="E54" s="207"/>
      <c r="F54" s="207"/>
    </row>
    <row r="55" spans="1:6" s="209" customFormat="1" ht="30" customHeight="1" x14ac:dyDescent="0.3">
      <c r="A55" s="205" t="s">
        <v>738</v>
      </c>
      <c r="B55" s="206" t="s">
        <v>57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613</v>
      </c>
      <c r="B56" s="206" t="s">
        <v>49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613</v>
      </c>
      <c r="B57" s="206" t="s">
        <v>179</v>
      </c>
      <c r="C57" s="207"/>
      <c r="D57" s="208">
        <v>790</v>
      </c>
      <c r="E57" s="207"/>
      <c r="F57" s="207"/>
    </row>
    <row r="58" spans="1:6" s="209" customFormat="1" ht="30" customHeight="1" x14ac:dyDescent="0.3">
      <c r="A58" s="205" t="s">
        <v>468</v>
      </c>
      <c r="B58" s="206" t="s">
        <v>93</v>
      </c>
      <c r="C58" s="208">
        <v>395</v>
      </c>
      <c r="D58" s="207"/>
      <c r="E58" s="207"/>
      <c r="F58" s="207"/>
    </row>
    <row r="59" spans="1:6" s="209" customFormat="1" ht="30" customHeight="1" x14ac:dyDescent="0.3">
      <c r="A59" s="205" t="s">
        <v>558</v>
      </c>
      <c r="B59" s="206" t="s">
        <v>63</v>
      </c>
      <c r="C59" s="208">
        <v>205</v>
      </c>
      <c r="D59" s="207"/>
      <c r="E59" s="207"/>
      <c r="F59" s="207"/>
    </row>
    <row r="60" spans="1:6" s="209" customFormat="1" ht="30" customHeight="1" x14ac:dyDescent="0.3">
      <c r="A60" s="205" t="s">
        <v>575</v>
      </c>
      <c r="B60" s="206" t="s">
        <v>480</v>
      </c>
      <c r="C60" s="207"/>
      <c r="D60" s="210">
        <v>3950</v>
      </c>
      <c r="E60" s="207"/>
      <c r="F60" s="207"/>
    </row>
    <row r="61" spans="1:6" s="209" customFormat="1" ht="30" customHeight="1" x14ac:dyDescent="0.3">
      <c r="A61" s="205" t="s">
        <v>576</v>
      </c>
      <c r="B61" s="206" t="s">
        <v>480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494</v>
      </c>
      <c r="B62" s="206" t="s">
        <v>193</v>
      </c>
      <c r="C62" s="208">
        <v>938</v>
      </c>
      <c r="D62" s="207"/>
      <c r="E62" s="207"/>
      <c r="F62" s="207"/>
    </row>
    <row r="63" spans="1:6" s="209" customFormat="1" ht="30" customHeight="1" x14ac:dyDescent="0.3">
      <c r="A63" s="205" t="s">
        <v>497</v>
      </c>
      <c r="B63" s="206" t="s">
        <v>81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501</v>
      </c>
      <c r="B64" s="206" t="s">
        <v>77</v>
      </c>
      <c r="C64" s="208">
        <v>410</v>
      </c>
      <c r="D64" s="207"/>
      <c r="E64" s="207"/>
      <c r="F64" s="207"/>
    </row>
    <row r="65" spans="1:6" s="209" customFormat="1" ht="30" customHeight="1" x14ac:dyDescent="0.3">
      <c r="A65" s="205" t="s">
        <v>506</v>
      </c>
      <c r="B65" s="206" t="s">
        <v>756</v>
      </c>
      <c r="C65" s="208">
        <v>881.6</v>
      </c>
      <c r="D65" s="207"/>
      <c r="E65" s="207"/>
      <c r="F65" s="207"/>
    </row>
    <row r="66" spans="1:6" s="209" customFormat="1" ht="30" customHeight="1" thickBot="1" x14ac:dyDescent="0.35">
      <c r="A66" s="205" t="s">
        <v>532</v>
      </c>
      <c r="B66" s="206" t="s">
        <v>55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11" t="s">
        <v>82</v>
      </c>
      <c r="B67" s="211"/>
      <c r="C67" s="212">
        <v>3619.6</v>
      </c>
      <c r="D67" s="212">
        <v>11243</v>
      </c>
      <c r="E67" s="213"/>
      <c r="F67" s="213"/>
    </row>
    <row r="68" spans="1:6" s="209" customFormat="1" ht="30" customHeight="1" x14ac:dyDescent="0.3">
      <c r="A68" s="214" t="s">
        <v>21</v>
      </c>
      <c r="B68" s="214"/>
      <c r="C68" s="214"/>
      <c r="D68" s="214"/>
      <c r="E68" s="214"/>
      <c r="F68" s="215">
        <v>14862.6</v>
      </c>
    </row>
    <row r="69" spans="1:6" s="209" customFormat="1" ht="30" customHeight="1" x14ac:dyDescent="0.3"/>
    <row r="70" spans="1:6" s="209" customFormat="1" ht="30" customHeight="1" x14ac:dyDescent="0.3"/>
    <row r="71" spans="1:6" s="209" customFormat="1" ht="30" customHeight="1" x14ac:dyDescent="0.3"/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67:B67"/>
    <mergeCell ref="A68:E6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92D050"/>
    <pageSetUpPr fitToPage="1"/>
  </sheetPr>
  <dimension ref="A1:J246"/>
  <sheetViews>
    <sheetView topLeftCell="B2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390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1947</v>
      </c>
    </row>
    <row r="7" spans="1:10" x14ac:dyDescent="0.3">
      <c r="A7" t="s">
        <v>7</v>
      </c>
      <c r="C7" s="24">
        <v>530.5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16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53771.75</v>
      </c>
      <c r="F21" s="152"/>
      <c r="G21" s="152">
        <v>48771.83</v>
      </c>
      <c r="H21" s="152"/>
      <c r="I21" s="147">
        <v>4999.92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53771.75</v>
      </c>
      <c r="F23" s="147"/>
      <c r="G23" s="147">
        <f>G21+G22</f>
        <v>48771.83</v>
      </c>
      <c r="H23" s="147"/>
      <c r="I23" s="147">
        <f>I21+I22</f>
        <v>4999.92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52241.31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30302.159999999996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6684.2999999999993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636.6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2928.36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1846.1399999999999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1400.52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11267.82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55065.899999999987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391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874</v>
      </c>
      <c r="B47" s="45" t="s">
        <v>93</v>
      </c>
      <c r="C47" s="47">
        <v>790</v>
      </c>
      <c r="D47" s="46"/>
      <c r="E47" s="46"/>
      <c r="F47" s="46"/>
    </row>
    <row r="48" spans="1:10" s="209" customFormat="1" ht="30" customHeight="1" x14ac:dyDescent="0.3">
      <c r="A48" s="205" t="s">
        <v>560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592</v>
      </c>
      <c r="B49" s="206" t="s">
        <v>796</v>
      </c>
      <c r="C49" s="207"/>
      <c r="D49" s="207"/>
      <c r="E49" s="208">
        <v>858</v>
      </c>
      <c r="F49" s="207"/>
    </row>
    <row r="50" spans="1:6" s="209" customFormat="1" ht="30" customHeight="1" x14ac:dyDescent="0.3">
      <c r="A50" s="205" t="s">
        <v>592</v>
      </c>
      <c r="B50" s="206" t="s">
        <v>875</v>
      </c>
      <c r="C50" s="207"/>
      <c r="D50" s="207"/>
      <c r="E50" s="208">
        <v>420</v>
      </c>
      <c r="F50" s="207"/>
    </row>
    <row r="51" spans="1:6" s="209" customFormat="1" ht="30" customHeight="1" x14ac:dyDescent="0.3">
      <c r="A51" s="205" t="s">
        <v>504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05" t="s">
        <v>718</v>
      </c>
      <c r="B52" s="206" t="s">
        <v>50</v>
      </c>
      <c r="C52" s="207"/>
      <c r="D52" s="207"/>
      <c r="E52" s="208">
        <v>438</v>
      </c>
      <c r="F52" s="207"/>
    </row>
    <row r="53" spans="1:6" s="209" customFormat="1" ht="30" customHeight="1" thickBot="1" x14ac:dyDescent="0.35">
      <c r="A53" s="205" t="s">
        <v>603</v>
      </c>
      <c r="B53" s="206" t="s">
        <v>50</v>
      </c>
      <c r="C53" s="207"/>
      <c r="D53" s="207"/>
      <c r="E53" s="208">
        <v>421</v>
      </c>
      <c r="F53" s="207"/>
    </row>
    <row r="54" spans="1:6" s="209" customFormat="1" ht="30" customHeight="1" x14ac:dyDescent="0.3">
      <c r="A54" s="211" t="s">
        <v>82</v>
      </c>
      <c r="B54" s="211"/>
      <c r="C54" s="212">
        <v>1405</v>
      </c>
      <c r="D54" s="213"/>
      <c r="E54" s="212">
        <v>2137</v>
      </c>
      <c r="F54" s="213"/>
    </row>
    <row r="55" spans="1:6" s="209" customFormat="1" ht="30" customHeight="1" x14ac:dyDescent="0.3">
      <c r="A55" s="214" t="s">
        <v>21</v>
      </c>
      <c r="B55" s="214"/>
      <c r="C55" s="214"/>
      <c r="D55" s="214"/>
      <c r="E55" s="214"/>
      <c r="F55" s="215">
        <v>3542</v>
      </c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4:B54"/>
    <mergeCell ref="A55:E55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92D050"/>
    <pageSetUpPr fitToPage="1"/>
  </sheetPr>
  <dimension ref="A1:J246"/>
  <sheetViews>
    <sheetView topLeftCell="B8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392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1947</v>
      </c>
    </row>
    <row r="7" spans="1:10" x14ac:dyDescent="0.3">
      <c r="A7" t="s">
        <v>7</v>
      </c>
      <c r="C7" s="24">
        <v>493.2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15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51652.83</v>
      </c>
      <c r="F21" s="152"/>
      <c r="G21" s="152">
        <v>47320.14</v>
      </c>
      <c r="H21" s="152"/>
      <c r="I21" s="147">
        <f>E21-G21</f>
        <v>4332.6900000000023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51652.83</v>
      </c>
      <c r="F23" s="147"/>
      <c r="G23" s="147">
        <f>G21+G22</f>
        <v>47320.14</v>
      </c>
      <c r="H23" s="147"/>
      <c r="I23" s="147">
        <f>I21+I22</f>
        <v>4332.6900000000023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6020.5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28171.584000000003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6214.32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591.84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2722.4639999999999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1716.3359999999998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1302.048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10475.567999999999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51194.16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393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874</v>
      </c>
      <c r="B47" s="45" t="s">
        <v>93</v>
      </c>
      <c r="C47" s="47">
        <v>790</v>
      </c>
      <c r="D47" s="46"/>
      <c r="E47" s="46"/>
      <c r="F47" s="46"/>
    </row>
    <row r="48" spans="1:10" s="209" customFormat="1" ht="30" customHeight="1" x14ac:dyDescent="0.3">
      <c r="A48" s="205" t="s">
        <v>560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617</v>
      </c>
      <c r="B49" s="206" t="s">
        <v>400</v>
      </c>
      <c r="C49" s="207"/>
      <c r="D49" s="207"/>
      <c r="E49" s="208">
        <v>395</v>
      </c>
      <c r="F49" s="207"/>
    </row>
    <row r="50" spans="1:6" s="209" customFormat="1" ht="30" customHeight="1" x14ac:dyDescent="0.3">
      <c r="A50" s="205" t="s">
        <v>673</v>
      </c>
      <c r="B50" s="206" t="s">
        <v>59</v>
      </c>
      <c r="C50" s="207"/>
      <c r="D50" s="207"/>
      <c r="E50" s="210">
        <v>1185</v>
      </c>
      <c r="F50" s="207"/>
    </row>
    <row r="51" spans="1:6" s="209" customFormat="1" ht="30" customHeight="1" x14ac:dyDescent="0.3">
      <c r="A51" s="205" t="s">
        <v>502</v>
      </c>
      <c r="B51" s="206" t="s">
        <v>50</v>
      </c>
      <c r="C51" s="207"/>
      <c r="D51" s="207"/>
      <c r="E51" s="208">
        <v>402</v>
      </c>
      <c r="F51" s="207"/>
    </row>
    <row r="52" spans="1:6" s="209" customFormat="1" ht="30" customHeight="1" x14ac:dyDescent="0.3">
      <c r="A52" s="205" t="s">
        <v>502</v>
      </c>
      <c r="B52" s="206" t="s">
        <v>875</v>
      </c>
      <c r="C52" s="207"/>
      <c r="D52" s="207"/>
      <c r="E52" s="208">
        <v>420</v>
      </c>
      <c r="F52" s="207"/>
    </row>
    <row r="53" spans="1:6" s="209" customFormat="1" ht="30" customHeight="1" thickBot="1" x14ac:dyDescent="0.35">
      <c r="A53" s="205" t="s">
        <v>504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x14ac:dyDescent="0.3">
      <c r="A54" s="211" t="s">
        <v>82</v>
      </c>
      <c r="B54" s="211"/>
      <c r="C54" s="212">
        <v>1610</v>
      </c>
      <c r="D54" s="213"/>
      <c r="E54" s="212">
        <v>2402</v>
      </c>
      <c r="F54" s="213"/>
    </row>
    <row r="55" spans="1:6" s="209" customFormat="1" ht="30" customHeight="1" x14ac:dyDescent="0.3">
      <c r="A55" s="214" t="s">
        <v>21</v>
      </c>
      <c r="B55" s="214"/>
      <c r="C55" s="214"/>
      <c r="D55" s="214"/>
      <c r="E55" s="214"/>
      <c r="F55" s="215">
        <v>4012</v>
      </c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4:B54"/>
    <mergeCell ref="A55:E55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00B050"/>
    <pageSetUpPr fitToPage="1"/>
  </sheetPr>
  <dimension ref="A1:J246"/>
  <sheetViews>
    <sheetView topLeftCell="A10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4.5546875" customWidth="1"/>
    <col min="7" max="7" width="8.6640625" customWidth="1"/>
    <col min="8" max="8" width="4.109375" customWidth="1"/>
    <col min="9" max="9" width="9.88671875" customWidth="1"/>
    <col min="10" max="10" width="10.6640625" customWidth="1"/>
    <col min="11" max="11" width="10.109375" customWidth="1"/>
    <col min="12" max="1025" width="9" customWidth="1"/>
  </cols>
  <sheetData>
    <row r="1" spans="1:10" x14ac:dyDescent="0.3">
      <c r="A1" s="155" t="s">
        <v>22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394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1990</v>
      </c>
    </row>
    <row r="7" spans="1:10" x14ac:dyDescent="0.3">
      <c r="A7" t="s">
        <v>7</v>
      </c>
      <c r="C7" s="24">
        <v>754.4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16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37">
        <v>43556</v>
      </c>
    </row>
    <row r="12" spans="1:10" x14ac:dyDescent="0.3">
      <c r="A12" t="s">
        <v>12</v>
      </c>
      <c r="G12" t="s">
        <v>13</v>
      </c>
      <c r="H12" s="28"/>
      <c r="I12" s="235">
        <v>19.95</v>
      </c>
      <c r="J12" s="234">
        <v>20.94</v>
      </c>
    </row>
    <row r="13" spans="1:10" x14ac:dyDescent="0.3">
      <c r="A13" t="s">
        <v>319</v>
      </c>
      <c r="H13" s="102"/>
      <c r="I13" s="31"/>
      <c r="J13" s="25"/>
    </row>
    <row r="14" spans="1:10" x14ac:dyDescent="0.3">
      <c r="H14" s="28"/>
      <c r="I14" s="50"/>
      <c r="J14" s="31"/>
    </row>
    <row r="15" spans="1:10" ht="12" customHeight="1" x14ac:dyDescent="0.3">
      <c r="H15" s="103"/>
      <c r="I15" s="102"/>
      <c r="J15" s="29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194673.4</v>
      </c>
      <c r="F21" s="152"/>
      <c r="G21" s="152">
        <v>174730.8</v>
      </c>
      <c r="H21" s="152"/>
      <c r="I21" s="147">
        <f>SUM(E21-G21)</f>
        <v>19942.600000000006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v>149487</v>
      </c>
      <c r="F23" s="147"/>
      <c r="G23" s="147">
        <f>SUM(G21:G22)</f>
        <v>174730.8</v>
      </c>
      <c r="H23" s="147"/>
      <c r="I23" s="147">
        <f>I21+I22</f>
        <v>19942.600000000006</v>
      </c>
      <c r="J23" s="147"/>
    </row>
    <row r="24" spans="1:10" ht="19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46040.52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3.21</v>
      </c>
      <c r="H28" s="149"/>
      <c r="I28" s="147">
        <f>G28*$C$7*12</f>
        <v>29059.487999999998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10.16</v>
      </c>
      <c r="H29" s="149"/>
      <c r="I29" s="147">
        <f>G29*$C$7*12</f>
        <v>91976.448000000004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9505.44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2.73</v>
      </c>
      <c r="H31" s="146"/>
      <c r="I31" s="147">
        <f t="shared" ref="I31:I37" si="0">G31*$C$7*12</f>
        <v>24714.143999999997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4164.2880000000005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2625.3119999999999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1991.616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16023.456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180060.19200000001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395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643</v>
      </c>
      <c r="B47" s="45" t="s">
        <v>168</v>
      </c>
      <c r="C47" s="46"/>
      <c r="D47" s="48">
        <v>1034</v>
      </c>
      <c r="E47" s="46"/>
      <c r="F47" s="46"/>
    </row>
    <row r="48" spans="1:10" s="209" customFormat="1" ht="30" customHeight="1" x14ac:dyDescent="0.3">
      <c r="A48" s="205" t="s">
        <v>536</v>
      </c>
      <c r="B48" s="206" t="s">
        <v>876</v>
      </c>
      <c r="C48" s="207"/>
      <c r="D48" s="208">
        <v>278</v>
      </c>
      <c r="E48" s="207"/>
      <c r="F48" s="207"/>
    </row>
    <row r="49" spans="1:6" s="209" customFormat="1" ht="30" customHeight="1" x14ac:dyDescent="0.3">
      <c r="A49" s="205" t="s">
        <v>803</v>
      </c>
      <c r="B49" s="206" t="s">
        <v>168</v>
      </c>
      <c r="C49" s="207"/>
      <c r="D49" s="208">
        <v>736</v>
      </c>
      <c r="E49" s="207"/>
      <c r="F49" s="207"/>
    </row>
    <row r="50" spans="1:6" s="209" customFormat="1" ht="30" customHeight="1" x14ac:dyDescent="0.3">
      <c r="A50" s="205" t="s">
        <v>607</v>
      </c>
      <c r="B50" s="206" t="s">
        <v>877</v>
      </c>
      <c r="C50" s="207"/>
      <c r="D50" s="210">
        <v>5589</v>
      </c>
      <c r="E50" s="207"/>
      <c r="F50" s="207"/>
    </row>
    <row r="51" spans="1:6" s="209" customFormat="1" ht="30" customHeight="1" x14ac:dyDescent="0.3">
      <c r="A51" s="205" t="s">
        <v>607</v>
      </c>
      <c r="B51" s="206" t="s">
        <v>168</v>
      </c>
      <c r="C51" s="207"/>
      <c r="D51" s="208">
        <v>556</v>
      </c>
      <c r="E51" s="207"/>
      <c r="F51" s="207"/>
    </row>
    <row r="52" spans="1:6" s="209" customFormat="1" ht="30" customHeight="1" x14ac:dyDescent="0.3">
      <c r="A52" s="205" t="s">
        <v>647</v>
      </c>
      <c r="B52" s="206" t="s">
        <v>631</v>
      </c>
      <c r="C52" s="207"/>
      <c r="D52" s="210">
        <v>3662</v>
      </c>
      <c r="E52" s="207"/>
      <c r="F52" s="207"/>
    </row>
    <row r="53" spans="1:6" s="209" customFormat="1" ht="30" customHeight="1" x14ac:dyDescent="0.3">
      <c r="A53" s="205" t="s">
        <v>453</v>
      </c>
      <c r="B53" s="206" t="s">
        <v>104</v>
      </c>
      <c r="C53" s="207"/>
      <c r="D53" s="208">
        <v>545</v>
      </c>
      <c r="E53" s="207"/>
      <c r="F53" s="207"/>
    </row>
    <row r="54" spans="1:6" s="209" customFormat="1" ht="30" customHeight="1" x14ac:dyDescent="0.3">
      <c r="A54" s="205" t="s">
        <v>453</v>
      </c>
      <c r="B54" s="206" t="s">
        <v>322</v>
      </c>
      <c r="C54" s="207"/>
      <c r="D54" s="210">
        <v>5250</v>
      </c>
      <c r="E54" s="207"/>
      <c r="F54" s="207"/>
    </row>
    <row r="55" spans="1:6" s="209" customFormat="1" ht="30" customHeight="1" x14ac:dyDescent="0.3">
      <c r="A55" s="205" t="s">
        <v>545</v>
      </c>
      <c r="B55" s="206" t="s">
        <v>322</v>
      </c>
      <c r="C55" s="207"/>
      <c r="D55" s="210">
        <v>16328</v>
      </c>
      <c r="E55" s="207"/>
      <c r="F55" s="207"/>
    </row>
    <row r="56" spans="1:6" s="209" customFormat="1" ht="30" customHeight="1" x14ac:dyDescent="0.3">
      <c r="A56" s="205" t="s">
        <v>690</v>
      </c>
      <c r="B56" s="206" t="s">
        <v>109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690</v>
      </c>
      <c r="B57" s="206" t="s">
        <v>66</v>
      </c>
      <c r="C57" s="207"/>
      <c r="D57" s="208">
        <v>790</v>
      </c>
      <c r="E57" s="207"/>
      <c r="F57" s="207"/>
    </row>
    <row r="58" spans="1:6" s="209" customFormat="1" ht="30" customHeight="1" x14ac:dyDescent="0.3">
      <c r="A58" s="205" t="s">
        <v>469</v>
      </c>
      <c r="B58" s="206" t="s">
        <v>322</v>
      </c>
      <c r="C58" s="207"/>
      <c r="D58" s="210">
        <v>10676</v>
      </c>
      <c r="E58" s="207"/>
      <c r="F58" s="207"/>
    </row>
    <row r="59" spans="1:6" s="209" customFormat="1" ht="30" customHeight="1" x14ac:dyDescent="0.3">
      <c r="A59" s="205" t="s">
        <v>471</v>
      </c>
      <c r="B59" s="206" t="s">
        <v>63</v>
      </c>
      <c r="C59" s="208">
        <v>410</v>
      </c>
      <c r="D59" s="207"/>
      <c r="E59" s="207"/>
      <c r="F59" s="207"/>
    </row>
    <row r="60" spans="1:6" s="209" customFormat="1" ht="30" customHeight="1" x14ac:dyDescent="0.3">
      <c r="A60" s="205" t="s">
        <v>562</v>
      </c>
      <c r="B60" s="206" t="s">
        <v>109</v>
      </c>
      <c r="C60" s="207"/>
      <c r="D60" s="210">
        <v>1185</v>
      </c>
      <c r="E60" s="207"/>
      <c r="F60" s="207"/>
    </row>
    <row r="61" spans="1:6" s="209" customFormat="1" ht="30" customHeight="1" x14ac:dyDescent="0.3">
      <c r="A61" s="205" t="s">
        <v>615</v>
      </c>
      <c r="B61" s="206" t="s">
        <v>109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662</v>
      </c>
      <c r="B62" s="206" t="s">
        <v>322</v>
      </c>
      <c r="C62" s="207"/>
      <c r="D62" s="210">
        <v>40820</v>
      </c>
      <c r="E62" s="207"/>
      <c r="F62" s="207"/>
    </row>
    <row r="63" spans="1:6" s="209" customFormat="1" ht="30" customHeight="1" x14ac:dyDescent="0.3">
      <c r="A63" s="205" t="s">
        <v>813</v>
      </c>
      <c r="B63" s="206" t="s">
        <v>322</v>
      </c>
      <c r="C63" s="207"/>
      <c r="D63" s="210">
        <v>27632</v>
      </c>
      <c r="E63" s="207"/>
      <c r="F63" s="207"/>
    </row>
    <row r="64" spans="1:6" s="209" customFormat="1" ht="30" customHeight="1" x14ac:dyDescent="0.3">
      <c r="A64" s="205" t="s">
        <v>481</v>
      </c>
      <c r="B64" s="206" t="s">
        <v>480</v>
      </c>
      <c r="C64" s="207"/>
      <c r="D64" s="210">
        <v>7110</v>
      </c>
      <c r="E64" s="207"/>
      <c r="F64" s="207"/>
    </row>
    <row r="65" spans="1:6" s="209" customFormat="1" ht="30" customHeight="1" x14ac:dyDescent="0.3">
      <c r="A65" s="205" t="s">
        <v>798</v>
      </c>
      <c r="B65" s="206" t="s">
        <v>322</v>
      </c>
      <c r="C65" s="207"/>
      <c r="D65" s="210">
        <v>26376</v>
      </c>
      <c r="E65" s="207"/>
      <c r="F65" s="207"/>
    </row>
    <row r="66" spans="1:6" s="209" customFormat="1" ht="30" customHeight="1" x14ac:dyDescent="0.3">
      <c r="A66" s="205" t="s">
        <v>671</v>
      </c>
      <c r="B66" s="206" t="s">
        <v>322</v>
      </c>
      <c r="C66" s="207"/>
      <c r="D66" s="210">
        <v>20724</v>
      </c>
      <c r="E66" s="207"/>
      <c r="F66" s="207"/>
    </row>
    <row r="67" spans="1:6" s="209" customFormat="1" ht="30" customHeight="1" x14ac:dyDescent="0.3">
      <c r="A67" s="205" t="s">
        <v>585</v>
      </c>
      <c r="B67" s="206" t="s">
        <v>109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630</v>
      </c>
      <c r="B68" s="206" t="s">
        <v>52</v>
      </c>
      <c r="C68" s="207"/>
      <c r="D68" s="208">
        <v>790</v>
      </c>
      <c r="E68" s="207"/>
      <c r="F68" s="207"/>
    </row>
    <row r="69" spans="1:6" s="209" customFormat="1" ht="30" customHeight="1" x14ac:dyDescent="0.3">
      <c r="A69" s="205" t="s">
        <v>492</v>
      </c>
      <c r="B69" s="206" t="s">
        <v>322</v>
      </c>
      <c r="C69" s="207"/>
      <c r="D69" s="210">
        <v>20096</v>
      </c>
      <c r="E69" s="207"/>
      <c r="F69" s="207"/>
    </row>
    <row r="70" spans="1:6" s="209" customFormat="1" ht="30" customHeight="1" x14ac:dyDescent="0.3">
      <c r="A70" s="205" t="s">
        <v>771</v>
      </c>
      <c r="B70" s="206" t="s">
        <v>322</v>
      </c>
      <c r="C70" s="207"/>
      <c r="D70" s="210">
        <v>12560</v>
      </c>
      <c r="E70" s="207"/>
      <c r="F70" s="207"/>
    </row>
    <row r="71" spans="1:6" s="209" customFormat="1" ht="30" customHeight="1" x14ac:dyDescent="0.3">
      <c r="A71" s="205" t="s">
        <v>679</v>
      </c>
      <c r="B71" s="206" t="s">
        <v>77</v>
      </c>
      <c r="C71" s="208">
        <v>410</v>
      </c>
      <c r="D71" s="207"/>
      <c r="E71" s="207"/>
      <c r="F71" s="207"/>
    </row>
    <row r="72" spans="1:6" s="209" customFormat="1" ht="30" customHeight="1" x14ac:dyDescent="0.3">
      <c r="A72" s="205" t="s">
        <v>501</v>
      </c>
      <c r="B72" s="206" t="s">
        <v>56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592</v>
      </c>
      <c r="B73" s="206" t="s">
        <v>52</v>
      </c>
      <c r="C73" s="207"/>
      <c r="D73" s="210">
        <v>1089</v>
      </c>
      <c r="E73" s="207"/>
      <c r="F73" s="207"/>
    </row>
    <row r="74" spans="1:6" s="209" customFormat="1" ht="30" customHeight="1" x14ac:dyDescent="0.3">
      <c r="A74" s="205" t="s">
        <v>508</v>
      </c>
      <c r="B74" s="206" t="s">
        <v>50</v>
      </c>
      <c r="C74" s="207"/>
      <c r="D74" s="207"/>
      <c r="E74" s="208">
        <v>455</v>
      </c>
      <c r="F74" s="207"/>
    </row>
    <row r="75" spans="1:6" s="209" customFormat="1" ht="30" customHeight="1" x14ac:dyDescent="0.3">
      <c r="A75" s="205" t="s">
        <v>509</v>
      </c>
      <c r="B75" s="206" t="s">
        <v>322</v>
      </c>
      <c r="C75" s="207"/>
      <c r="D75" s="210">
        <v>21980</v>
      </c>
      <c r="E75" s="207"/>
      <c r="F75" s="207"/>
    </row>
    <row r="76" spans="1:6" s="209" customFormat="1" ht="30" customHeight="1" x14ac:dyDescent="0.3">
      <c r="A76" s="205" t="s">
        <v>514</v>
      </c>
      <c r="B76" s="206" t="s">
        <v>143</v>
      </c>
      <c r="C76" s="207"/>
      <c r="D76" s="207"/>
      <c r="E76" s="210">
        <v>1073</v>
      </c>
      <c r="F76" s="207"/>
    </row>
    <row r="77" spans="1:6" s="209" customFormat="1" ht="30" customHeight="1" x14ac:dyDescent="0.3">
      <c r="A77" s="205" t="s">
        <v>718</v>
      </c>
      <c r="B77" s="206" t="s">
        <v>322</v>
      </c>
      <c r="C77" s="207"/>
      <c r="D77" s="210">
        <v>20096</v>
      </c>
      <c r="E77" s="207"/>
      <c r="F77" s="207"/>
    </row>
    <row r="78" spans="1:6" s="209" customFormat="1" ht="30" customHeight="1" thickBot="1" x14ac:dyDescent="0.35">
      <c r="A78" s="205" t="s">
        <v>802</v>
      </c>
      <c r="B78" s="206" t="s">
        <v>322</v>
      </c>
      <c r="C78" s="207"/>
      <c r="D78" s="210">
        <v>23864</v>
      </c>
      <c r="E78" s="207"/>
      <c r="F78" s="207"/>
    </row>
    <row r="79" spans="1:6" s="209" customFormat="1" ht="30" customHeight="1" x14ac:dyDescent="0.3">
      <c r="A79" s="211" t="s">
        <v>82</v>
      </c>
      <c r="B79" s="211"/>
      <c r="C79" s="216">
        <v>820</v>
      </c>
      <c r="D79" s="212">
        <v>271346</v>
      </c>
      <c r="E79" s="212">
        <v>1528</v>
      </c>
      <c r="F79" s="213"/>
    </row>
    <row r="80" spans="1:6" s="209" customFormat="1" ht="30" customHeight="1" x14ac:dyDescent="0.3">
      <c r="A80" s="214" t="s">
        <v>21</v>
      </c>
      <c r="B80" s="214"/>
      <c r="C80" s="214"/>
      <c r="D80" s="214"/>
      <c r="E80" s="214"/>
      <c r="F80" s="215">
        <v>273694</v>
      </c>
    </row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79:B79"/>
    <mergeCell ref="A80:E80"/>
    <mergeCell ref="B37:E37"/>
    <mergeCell ref="G37:H37"/>
    <mergeCell ref="I37:J37"/>
    <mergeCell ref="B38:E38"/>
    <mergeCell ref="G38:H38"/>
    <mergeCell ref="I38:J38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92D050"/>
    <pageSetUpPr fitToPage="1"/>
  </sheetPr>
  <dimension ref="A1:J246"/>
  <sheetViews>
    <sheetView topLeftCell="A11" zoomScale="70" zoomScaleNormal="70" workbookViewId="0">
      <selection activeCell="I29" sqref="I29:J29"/>
    </sheetView>
  </sheetViews>
  <sheetFormatPr defaultRowHeight="14.4" x14ac:dyDescent="0.3"/>
  <cols>
    <col min="1" max="1" width="11.77734375" customWidth="1"/>
    <col min="2" max="2" width="55.21875" customWidth="1"/>
    <col min="3" max="3" width="14.5546875" customWidth="1"/>
    <col min="4" max="4" width="10.21875" customWidth="1"/>
    <col min="5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396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1967</v>
      </c>
    </row>
    <row r="7" spans="1:10" x14ac:dyDescent="0.3">
      <c r="A7" t="s">
        <v>7</v>
      </c>
      <c r="C7" s="24">
        <v>121.5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6.6</v>
      </c>
      <c r="J12" s="234">
        <v>6.93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9622.7999999999993</v>
      </c>
      <c r="F21" s="152"/>
      <c r="G21" s="152">
        <v>4815.3599999999997</v>
      </c>
      <c r="H21" s="152"/>
      <c r="I21" s="147">
        <f>SUM(E21-G21)</f>
        <v>4807.4399999999996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9622.7999999999993</v>
      </c>
      <c r="F23" s="147"/>
      <c r="G23" s="147">
        <f>SUM(G21:G22)</f>
        <v>4815.3599999999997</v>
      </c>
      <c r="H23" s="147"/>
      <c r="I23" s="147"/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22988.52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3.66</v>
      </c>
      <c r="H28" s="149"/>
      <c r="I28" s="147">
        <f>G28*$C$7*12</f>
        <v>5336.28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0.36</v>
      </c>
      <c r="H29" s="149"/>
      <c r="I29" s="147">
        <f>G29*$C$7*12</f>
        <v>524.87999999999988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1530.9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106</v>
      </c>
      <c r="C33" s="145"/>
      <c r="D33" s="145"/>
      <c r="E33" s="145"/>
      <c r="F33" s="33" t="s">
        <v>13</v>
      </c>
      <c r="G33" s="146">
        <v>0.13</v>
      </c>
      <c r="H33" s="146"/>
      <c r="I33" s="147">
        <f t="shared" si="0"/>
        <v>189.54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670.68000000000006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422.82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320.76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0.73</v>
      </c>
      <c r="H37" s="146"/>
      <c r="I37" s="147">
        <f t="shared" si="0"/>
        <v>1064.3399999999999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10060.199999999999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397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471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thickBot="1" x14ac:dyDescent="0.35">
      <c r="A49" s="205" t="s">
        <v>679</v>
      </c>
      <c r="B49" s="206" t="s">
        <v>77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410</v>
      </c>
      <c r="D50" s="213"/>
      <c r="E50" s="213"/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7">
        <v>410</v>
      </c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51:E51"/>
    <mergeCell ref="B37:E37"/>
    <mergeCell ref="G37:H37"/>
    <mergeCell ref="I37:J37"/>
    <mergeCell ref="B38:E38"/>
    <mergeCell ref="G38:H38"/>
    <mergeCell ref="I38:J38"/>
    <mergeCell ref="A41:F41"/>
    <mergeCell ref="A50:B50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rgb="FF92D050"/>
    <pageSetUpPr fitToPage="1"/>
  </sheetPr>
  <dimension ref="A1:J246"/>
  <sheetViews>
    <sheetView topLeftCell="A8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18.6640625" customWidth="1"/>
    <col min="3" max="3" width="35.77734375" customWidth="1"/>
    <col min="4" max="4" width="10.21875" customWidth="1"/>
    <col min="5" max="5" width="8.6640625" customWidth="1"/>
    <col min="6" max="6" width="10.44140625" customWidth="1"/>
    <col min="7" max="7" width="8.6640625" customWidth="1"/>
    <col min="8" max="8" width="4.109375" customWidth="1"/>
    <col min="9" max="9" width="11.66406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398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1977</v>
      </c>
    </row>
    <row r="7" spans="1:10" x14ac:dyDescent="0.3">
      <c r="A7" t="s">
        <v>7</v>
      </c>
      <c r="C7" s="24">
        <v>593.29999999999995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17.2</v>
      </c>
      <c r="J12" s="234">
        <v>18.059999999999999</v>
      </c>
    </row>
    <row r="13" spans="1:10" x14ac:dyDescent="0.3">
      <c r="A13" t="s">
        <v>319</v>
      </c>
      <c r="H13" s="102"/>
      <c r="I13" s="31"/>
      <c r="J13" s="25"/>
    </row>
    <row r="14" spans="1:10" x14ac:dyDescent="0.3">
      <c r="H14" s="28"/>
      <c r="I14" s="31"/>
      <c r="J14" s="25"/>
    </row>
    <row r="15" spans="1:10" ht="13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3">
        <v>131083.79999999999</v>
      </c>
      <c r="F21" s="153"/>
      <c r="G21" s="153">
        <v>105993.65</v>
      </c>
      <c r="H21" s="153"/>
      <c r="I21" s="147">
        <f>SUM(E21-G21)</f>
        <v>25090.149999999994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SUM(E21:F22)</f>
        <v>131083.79999999999</v>
      </c>
      <c r="F23" s="147"/>
      <c r="G23" s="147">
        <f>SUM(G21:H22)</f>
        <v>105993.65</v>
      </c>
      <c r="H23" s="147"/>
      <c r="I23" s="147">
        <f>SUM(I21:J22)</f>
        <v>25090.149999999994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75274.259999999995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7">
        <v>5.67</v>
      </c>
      <c r="H28" s="168"/>
      <c r="I28" s="147">
        <f>G28*$C$7*12</f>
        <v>40368.131999999998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7">
        <v>8.2200000000000006</v>
      </c>
      <c r="H29" s="168"/>
      <c r="I29" s="147">
        <f>G29*$C$7*12</f>
        <v>58523.112000000008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9">
        <v>1.05</v>
      </c>
      <c r="H30" s="170"/>
      <c r="I30" s="147">
        <f>G30*$C$7*12</f>
        <v>7475.58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9">
        <v>0</v>
      </c>
      <c r="H31" s="170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9">
        <v>0.84</v>
      </c>
      <c r="H32" s="170"/>
      <c r="I32" s="147">
        <f t="shared" si="0"/>
        <v>5980.4639999999999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9">
        <v>0</v>
      </c>
      <c r="H33" s="170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9">
        <v>0.46</v>
      </c>
      <c r="H34" s="170"/>
      <c r="I34" s="147">
        <f t="shared" si="0"/>
        <v>3275.0160000000001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9">
        <v>0.28999999999999998</v>
      </c>
      <c r="H35" s="170"/>
      <c r="I35" s="147">
        <f t="shared" si="0"/>
        <v>2064.6839999999997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9">
        <v>0.22</v>
      </c>
      <c r="H36" s="170"/>
      <c r="I36" s="147">
        <f t="shared" si="0"/>
        <v>1566.3119999999999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9">
        <v>1.0900000000000001</v>
      </c>
      <c r="H37" s="170"/>
      <c r="I37" s="147">
        <f t="shared" si="0"/>
        <v>7760.3639999999996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67">
        <f>SUM(G28:H37)</f>
        <v>17.84</v>
      </c>
      <c r="H38" s="168"/>
      <c r="I38" s="147">
        <f>I28+I29+I30+I31+I32+I33+I34+I35+I36+I37</f>
        <v>127013.664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399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453</v>
      </c>
      <c r="B48" s="206" t="s">
        <v>322</v>
      </c>
      <c r="C48" s="207"/>
      <c r="D48" s="210">
        <v>4500</v>
      </c>
      <c r="E48" s="207"/>
      <c r="F48" s="207"/>
    </row>
    <row r="49" spans="1:6" s="209" customFormat="1" ht="30" customHeight="1" x14ac:dyDescent="0.3">
      <c r="A49" s="205" t="s">
        <v>545</v>
      </c>
      <c r="B49" s="206" t="s">
        <v>322</v>
      </c>
      <c r="C49" s="207"/>
      <c r="D49" s="210">
        <v>13188</v>
      </c>
      <c r="E49" s="207"/>
      <c r="F49" s="207"/>
    </row>
    <row r="50" spans="1:6" s="209" customFormat="1" ht="30" customHeight="1" x14ac:dyDescent="0.3">
      <c r="A50" s="205" t="s">
        <v>469</v>
      </c>
      <c r="B50" s="206" t="s">
        <v>322</v>
      </c>
      <c r="C50" s="207"/>
      <c r="D50" s="210">
        <v>12560</v>
      </c>
      <c r="E50" s="207"/>
      <c r="F50" s="207"/>
    </row>
    <row r="51" spans="1:6" s="209" customFormat="1" ht="30" customHeight="1" x14ac:dyDescent="0.3">
      <c r="A51" s="205" t="s">
        <v>561</v>
      </c>
      <c r="B51" s="206" t="s">
        <v>63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05" t="s">
        <v>662</v>
      </c>
      <c r="B52" s="206" t="s">
        <v>322</v>
      </c>
      <c r="C52" s="207"/>
      <c r="D52" s="210">
        <v>19468</v>
      </c>
      <c r="E52" s="207"/>
      <c r="F52" s="207"/>
    </row>
    <row r="53" spans="1:6" s="209" customFormat="1" ht="30" customHeight="1" x14ac:dyDescent="0.3">
      <c r="A53" s="205" t="s">
        <v>698</v>
      </c>
      <c r="B53" s="206" t="s">
        <v>416</v>
      </c>
      <c r="C53" s="207"/>
      <c r="D53" s="208">
        <v>790</v>
      </c>
      <c r="E53" s="207"/>
      <c r="F53" s="207"/>
    </row>
    <row r="54" spans="1:6" s="209" customFormat="1" ht="30" customHeight="1" x14ac:dyDescent="0.3">
      <c r="A54" s="205" t="s">
        <v>478</v>
      </c>
      <c r="B54" s="206" t="s">
        <v>70</v>
      </c>
      <c r="C54" s="207"/>
      <c r="D54" s="208">
        <v>790</v>
      </c>
      <c r="E54" s="207"/>
      <c r="F54" s="207"/>
    </row>
    <row r="55" spans="1:6" s="209" customFormat="1" ht="30" customHeight="1" x14ac:dyDescent="0.3">
      <c r="A55" s="205" t="s">
        <v>813</v>
      </c>
      <c r="B55" s="206" t="s">
        <v>322</v>
      </c>
      <c r="C55" s="207"/>
      <c r="D55" s="210">
        <v>13188</v>
      </c>
      <c r="E55" s="207"/>
      <c r="F55" s="207"/>
    </row>
    <row r="56" spans="1:6" s="209" customFormat="1" ht="30" customHeight="1" x14ac:dyDescent="0.3">
      <c r="A56" s="205" t="s">
        <v>798</v>
      </c>
      <c r="B56" s="206" t="s">
        <v>322</v>
      </c>
      <c r="C56" s="207"/>
      <c r="D56" s="210">
        <v>11304</v>
      </c>
      <c r="E56" s="207"/>
      <c r="F56" s="207"/>
    </row>
    <row r="57" spans="1:6" s="209" customFormat="1" ht="30" customHeight="1" x14ac:dyDescent="0.3">
      <c r="A57" s="205" t="s">
        <v>482</v>
      </c>
      <c r="B57" s="206" t="s">
        <v>70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671</v>
      </c>
      <c r="B58" s="206" t="s">
        <v>322</v>
      </c>
      <c r="C58" s="207"/>
      <c r="D58" s="210">
        <v>14444</v>
      </c>
      <c r="E58" s="207"/>
      <c r="F58" s="207"/>
    </row>
    <row r="59" spans="1:6" s="209" customFormat="1" ht="30" customHeight="1" x14ac:dyDescent="0.3">
      <c r="A59" s="205" t="s">
        <v>492</v>
      </c>
      <c r="B59" s="206" t="s">
        <v>322</v>
      </c>
      <c r="C59" s="207"/>
      <c r="D59" s="210">
        <v>13816</v>
      </c>
      <c r="E59" s="207"/>
      <c r="F59" s="207"/>
    </row>
    <row r="60" spans="1:6" s="209" customFormat="1" ht="30" customHeight="1" x14ac:dyDescent="0.3">
      <c r="A60" s="205" t="s">
        <v>771</v>
      </c>
      <c r="B60" s="206" t="s">
        <v>322</v>
      </c>
      <c r="C60" s="207"/>
      <c r="D60" s="210">
        <v>7536</v>
      </c>
      <c r="E60" s="207"/>
      <c r="F60" s="207"/>
    </row>
    <row r="61" spans="1:6" s="209" customFormat="1" ht="30" customHeight="1" x14ac:dyDescent="0.3">
      <c r="A61" s="205" t="s">
        <v>637</v>
      </c>
      <c r="B61" s="206" t="s">
        <v>77</v>
      </c>
      <c r="C61" s="208">
        <v>410</v>
      </c>
      <c r="D61" s="207"/>
      <c r="E61" s="207"/>
      <c r="F61" s="207"/>
    </row>
    <row r="62" spans="1:6" s="209" customFormat="1" ht="30" customHeight="1" x14ac:dyDescent="0.3">
      <c r="A62" s="205" t="s">
        <v>776</v>
      </c>
      <c r="B62" s="206" t="s">
        <v>218</v>
      </c>
      <c r="C62" s="208">
        <v>395</v>
      </c>
      <c r="D62" s="207"/>
      <c r="E62" s="207"/>
      <c r="F62" s="207"/>
    </row>
    <row r="63" spans="1:6" s="209" customFormat="1" ht="30" customHeight="1" x14ac:dyDescent="0.3">
      <c r="A63" s="205" t="s">
        <v>705</v>
      </c>
      <c r="B63" s="206" t="s">
        <v>50</v>
      </c>
      <c r="C63" s="207"/>
      <c r="D63" s="207"/>
      <c r="E63" s="208">
        <v>455</v>
      </c>
      <c r="F63" s="207"/>
    </row>
    <row r="64" spans="1:6" s="209" customFormat="1" ht="30" customHeight="1" x14ac:dyDescent="0.3">
      <c r="A64" s="205" t="s">
        <v>862</v>
      </c>
      <c r="B64" s="206" t="s">
        <v>65</v>
      </c>
      <c r="C64" s="207"/>
      <c r="D64" s="208">
        <v>790</v>
      </c>
      <c r="E64" s="207"/>
      <c r="F64" s="207"/>
    </row>
    <row r="65" spans="1:6" s="209" customFormat="1" ht="30" customHeight="1" x14ac:dyDescent="0.3">
      <c r="A65" s="205" t="s">
        <v>509</v>
      </c>
      <c r="B65" s="206" t="s">
        <v>322</v>
      </c>
      <c r="C65" s="207"/>
      <c r="D65" s="210">
        <v>15700</v>
      </c>
      <c r="E65" s="207"/>
      <c r="F65" s="207"/>
    </row>
    <row r="66" spans="1:6" s="209" customFormat="1" ht="30" customHeight="1" x14ac:dyDescent="0.3">
      <c r="A66" s="205" t="s">
        <v>516</v>
      </c>
      <c r="B66" s="206" t="s">
        <v>52</v>
      </c>
      <c r="C66" s="207"/>
      <c r="D66" s="210">
        <v>1231</v>
      </c>
      <c r="E66" s="207"/>
      <c r="F66" s="207"/>
    </row>
    <row r="67" spans="1:6" s="209" customFormat="1" ht="30" customHeight="1" x14ac:dyDescent="0.3">
      <c r="A67" s="205" t="s">
        <v>598</v>
      </c>
      <c r="B67" s="206" t="s">
        <v>101</v>
      </c>
      <c r="C67" s="210">
        <v>39647</v>
      </c>
      <c r="D67" s="207"/>
      <c r="E67" s="207"/>
      <c r="F67" s="207"/>
    </row>
    <row r="68" spans="1:6" s="209" customFormat="1" ht="30" customHeight="1" x14ac:dyDescent="0.3">
      <c r="A68" s="205" t="s">
        <v>718</v>
      </c>
      <c r="B68" s="206" t="s">
        <v>322</v>
      </c>
      <c r="C68" s="207"/>
      <c r="D68" s="210">
        <v>15700</v>
      </c>
      <c r="E68" s="207"/>
      <c r="F68" s="207"/>
    </row>
    <row r="69" spans="1:6" s="209" customFormat="1" ht="30" customHeight="1" x14ac:dyDescent="0.3">
      <c r="A69" s="205" t="s">
        <v>599</v>
      </c>
      <c r="B69" s="206" t="s">
        <v>101</v>
      </c>
      <c r="C69" s="210">
        <v>79787</v>
      </c>
      <c r="D69" s="207"/>
      <c r="E69" s="207"/>
      <c r="F69" s="207"/>
    </row>
    <row r="70" spans="1:6" s="209" customFormat="1" ht="30" customHeight="1" x14ac:dyDescent="0.3">
      <c r="A70" s="205" t="s">
        <v>529</v>
      </c>
      <c r="B70" s="206" t="s">
        <v>129</v>
      </c>
      <c r="C70" s="207"/>
      <c r="D70" s="207"/>
      <c r="E70" s="208">
        <v>790</v>
      </c>
      <c r="F70" s="207"/>
    </row>
    <row r="71" spans="1:6" s="209" customFormat="1" ht="30" customHeight="1" x14ac:dyDescent="0.3">
      <c r="A71" s="205" t="s">
        <v>531</v>
      </c>
      <c r="B71" s="206" t="s">
        <v>59</v>
      </c>
      <c r="C71" s="207"/>
      <c r="D71" s="207"/>
      <c r="E71" s="208">
        <v>790</v>
      </c>
      <c r="F71" s="207"/>
    </row>
    <row r="72" spans="1:6" s="209" customFormat="1" ht="30" customHeight="1" x14ac:dyDescent="0.3">
      <c r="A72" s="205" t="s">
        <v>602</v>
      </c>
      <c r="B72" s="206" t="s">
        <v>143</v>
      </c>
      <c r="C72" s="207"/>
      <c r="D72" s="207"/>
      <c r="E72" s="210">
        <v>1253</v>
      </c>
      <c r="F72" s="207"/>
    </row>
    <row r="73" spans="1:6" s="209" customFormat="1" ht="30" customHeight="1" thickBot="1" x14ac:dyDescent="0.35">
      <c r="A73" s="205" t="s">
        <v>802</v>
      </c>
      <c r="B73" s="206" t="s">
        <v>322</v>
      </c>
      <c r="C73" s="207"/>
      <c r="D73" s="210">
        <v>14444</v>
      </c>
      <c r="E73" s="207"/>
      <c r="F73" s="207"/>
    </row>
    <row r="74" spans="1:6" s="209" customFormat="1" ht="30" customHeight="1" x14ac:dyDescent="0.3">
      <c r="A74" s="211" t="s">
        <v>82</v>
      </c>
      <c r="B74" s="211"/>
      <c r="C74" s="212">
        <v>120649</v>
      </c>
      <c r="D74" s="212">
        <v>159844</v>
      </c>
      <c r="E74" s="212">
        <v>3288</v>
      </c>
      <c r="F74" s="213"/>
    </row>
    <row r="75" spans="1:6" s="209" customFormat="1" ht="30" customHeight="1" x14ac:dyDescent="0.3">
      <c r="A75" s="214" t="s">
        <v>21</v>
      </c>
      <c r="B75" s="214"/>
      <c r="C75" s="214"/>
      <c r="D75" s="214"/>
      <c r="E75" s="214"/>
      <c r="F75" s="215">
        <v>283781</v>
      </c>
    </row>
    <row r="76" spans="1:6" s="209" customFormat="1" ht="30" customHeight="1" x14ac:dyDescent="0.3">
      <c r="A76" s="68"/>
      <c r="B76" s="68"/>
      <c r="C76" s="68"/>
      <c r="D76" s="68"/>
      <c r="E76" s="68"/>
      <c r="F76" s="68"/>
    </row>
    <row r="77" spans="1:6" s="209" customFormat="1" ht="30" customHeight="1" x14ac:dyDescent="0.3">
      <c r="A77" s="68"/>
      <c r="B77" s="68"/>
      <c r="C77" s="68"/>
      <c r="D77" s="68"/>
      <c r="E77" s="68"/>
      <c r="F77" s="68"/>
    </row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74:B74"/>
    <mergeCell ref="A75:E75"/>
    <mergeCell ref="B37:E37"/>
    <mergeCell ref="G37:H37"/>
    <mergeCell ref="I37:J37"/>
    <mergeCell ref="B38:E38"/>
    <mergeCell ref="G38:H38"/>
    <mergeCell ref="I38:J38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rgb="FF92D050"/>
    <pageSetUpPr fitToPage="1"/>
  </sheetPr>
  <dimension ref="A1:L246"/>
  <sheetViews>
    <sheetView topLeftCell="B14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9.88671875" customWidth="1"/>
    <col min="7" max="7" width="8.6640625" customWidth="1"/>
    <col min="8" max="8" width="4.109375" customWidth="1"/>
    <col min="9" max="9" width="11.21875" customWidth="1"/>
    <col min="10" max="10" width="12.5546875" customWidth="1"/>
    <col min="11" max="11" width="10.109375" customWidth="1"/>
    <col min="12" max="1025" width="9" customWidth="1"/>
  </cols>
  <sheetData>
    <row r="1" spans="1:12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2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402</v>
      </c>
      <c r="I2" s="156"/>
      <c r="J2" s="156"/>
    </row>
    <row r="3" spans="1:12" ht="11.25" customHeight="1" x14ac:dyDescent="0.3"/>
    <row r="4" spans="1:12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2" ht="11.25" customHeight="1" x14ac:dyDescent="0.3">
      <c r="A5" s="21"/>
    </row>
    <row r="6" spans="1:12" x14ac:dyDescent="0.3">
      <c r="A6" t="s">
        <v>5</v>
      </c>
      <c r="C6" s="22"/>
      <c r="D6" s="23"/>
      <c r="E6" s="158" t="s">
        <v>6</v>
      </c>
      <c r="F6" s="158"/>
      <c r="G6" s="158"/>
      <c r="I6" s="24">
        <v>1991</v>
      </c>
    </row>
    <row r="7" spans="1:12" x14ac:dyDescent="0.3">
      <c r="A7" t="s">
        <v>7</v>
      </c>
      <c r="C7" s="24">
        <v>1095.7</v>
      </c>
      <c r="D7" s="23" t="s">
        <v>8</v>
      </c>
      <c r="E7" s="158" t="s">
        <v>9</v>
      </c>
      <c r="F7" s="158"/>
      <c r="G7" s="158"/>
      <c r="I7" s="24">
        <v>2</v>
      </c>
    </row>
    <row r="8" spans="1:12" x14ac:dyDescent="0.3">
      <c r="C8" s="25"/>
      <c r="E8" s="158" t="s">
        <v>10</v>
      </c>
      <c r="F8" s="158"/>
      <c r="G8" s="158"/>
      <c r="I8" s="24">
        <v>18</v>
      </c>
    </row>
    <row r="9" spans="1:12" ht="10.5" customHeight="1" x14ac:dyDescent="0.3"/>
    <row r="10" spans="1:12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2" ht="12.75" customHeight="1" x14ac:dyDescent="0.3">
      <c r="H11" s="26"/>
      <c r="I11" s="236">
        <v>43221</v>
      </c>
      <c r="J11" s="237">
        <v>43586</v>
      </c>
    </row>
    <row r="12" spans="1:12" x14ac:dyDescent="0.3">
      <c r="A12" t="s">
        <v>12</v>
      </c>
      <c r="G12" t="s">
        <v>13</v>
      </c>
      <c r="H12" s="28"/>
      <c r="I12" s="235">
        <v>20.6</v>
      </c>
      <c r="J12" s="234">
        <v>21.63</v>
      </c>
    </row>
    <row r="13" spans="1:12" x14ac:dyDescent="0.3">
      <c r="A13" t="s">
        <v>186</v>
      </c>
      <c r="G13" t="s">
        <v>13</v>
      </c>
      <c r="H13" s="28"/>
      <c r="I13" s="31"/>
      <c r="J13" s="25"/>
    </row>
    <row r="14" spans="1:12" x14ac:dyDescent="0.3">
      <c r="A14" t="s">
        <v>319</v>
      </c>
      <c r="H14" s="51"/>
      <c r="I14" s="31"/>
      <c r="J14" s="25"/>
      <c r="L14" s="74"/>
    </row>
    <row r="15" spans="1:12" ht="14.25" customHeight="1" x14ac:dyDescent="0.3"/>
    <row r="16" spans="1:12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296354.03999999998</v>
      </c>
      <c r="F21" s="152"/>
      <c r="G21" s="152">
        <v>291986.12</v>
      </c>
      <c r="H21" s="152"/>
      <c r="I21" s="147">
        <f>SUM(E21-G21)</f>
        <v>4367.9199999999837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SUM(E21:F22)</f>
        <v>296354.03999999998</v>
      </c>
      <c r="F23" s="147"/>
      <c r="G23" s="147">
        <f>SUM(G21:H22)</f>
        <v>291986.12</v>
      </c>
      <c r="H23" s="147"/>
      <c r="I23" s="147">
        <f>I21-I22</f>
        <v>4367.9199999999837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8386.07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4.59</v>
      </c>
      <c r="H28" s="149"/>
      <c r="I28" s="147">
        <f>G28*$C$7*12</f>
        <v>60351.156000000003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10.84</v>
      </c>
      <c r="H29" s="149"/>
      <c r="I29" s="147">
        <f>G29*$C$7*12</f>
        <v>142528.65600000002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13805.820000000002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2.16</v>
      </c>
      <c r="H32" s="146"/>
      <c r="I32" s="147">
        <f t="shared" si="0"/>
        <v>28400.544000000005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6048.264000000001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3813.0360000000001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2892.6480000000001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23272.668000000001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281112.79200000002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403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643</v>
      </c>
      <c r="B47" s="45" t="s">
        <v>65</v>
      </c>
      <c r="C47" s="46"/>
      <c r="D47" s="47">
        <v>556</v>
      </c>
      <c r="E47" s="46"/>
      <c r="F47" s="46"/>
    </row>
    <row r="48" spans="1:10" s="209" customFormat="1" ht="30" customHeight="1" x14ac:dyDescent="0.3">
      <c r="A48" s="205" t="s">
        <v>453</v>
      </c>
      <c r="B48" s="206" t="s">
        <v>322</v>
      </c>
      <c r="C48" s="207"/>
      <c r="D48" s="210">
        <v>2250</v>
      </c>
      <c r="E48" s="207"/>
      <c r="F48" s="207"/>
    </row>
    <row r="49" spans="1:6" s="209" customFormat="1" ht="30" customHeight="1" x14ac:dyDescent="0.3">
      <c r="A49" s="205" t="s">
        <v>545</v>
      </c>
      <c r="B49" s="206" t="s">
        <v>322</v>
      </c>
      <c r="C49" s="207"/>
      <c r="D49" s="210">
        <v>5652</v>
      </c>
      <c r="E49" s="207"/>
      <c r="F49" s="207"/>
    </row>
    <row r="50" spans="1:6" s="209" customFormat="1" ht="30" customHeight="1" x14ac:dyDescent="0.3">
      <c r="A50" s="205" t="s">
        <v>464</v>
      </c>
      <c r="B50" s="206" t="s">
        <v>65</v>
      </c>
      <c r="C50" s="207"/>
      <c r="D50" s="208">
        <v>790</v>
      </c>
      <c r="E50" s="207"/>
      <c r="F50" s="207"/>
    </row>
    <row r="51" spans="1:6" s="209" customFormat="1" ht="30" customHeight="1" x14ac:dyDescent="0.3">
      <c r="A51" s="205" t="s">
        <v>467</v>
      </c>
      <c r="B51" s="206" t="s">
        <v>109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691</v>
      </c>
      <c r="B52" s="206" t="s">
        <v>65</v>
      </c>
      <c r="C52" s="207"/>
      <c r="D52" s="210">
        <v>2190</v>
      </c>
      <c r="E52" s="207"/>
      <c r="F52" s="207"/>
    </row>
    <row r="53" spans="1:6" s="209" customFormat="1" ht="30" customHeight="1" x14ac:dyDescent="0.3">
      <c r="A53" s="205" t="s">
        <v>469</v>
      </c>
      <c r="B53" s="206" t="s">
        <v>322</v>
      </c>
      <c r="C53" s="207"/>
      <c r="D53" s="210">
        <v>8792</v>
      </c>
      <c r="E53" s="207"/>
      <c r="F53" s="207"/>
    </row>
    <row r="54" spans="1:6" s="209" customFormat="1" ht="30" customHeight="1" x14ac:dyDescent="0.3">
      <c r="A54" s="205" t="s">
        <v>558</v>
      </c>
      <c r="B54" s="206" t="s">
        <v>62</v>
      </c>
      <c r="C54" s="210">
        <v>2370</v>
      </c>
      <c r="D54" s="207"/>
      <c r="E54" s="207"/>
      <c r="F54" s="207"/>
    </row>
    <row r="55" spans="1:6" s="209" customFormat="1" ht="30" customHeight="1" x14ac:dyDescent="0.3">
      <c r="A55" s="205" t="s">
        <v>559</v>
      </c>
      <c r="B55" s="206" t="s">
        <v>75</v>
      </c>
      <c r="C55" s="210">
        <v>3950</v>
      </c>
      <c r="D55" s="207"/>
      <c r="E55" s="207"/>
      <c r="F55" s="207"/>
    </row>
    <row r="56" spans="1:6" s="209" customFormat="1" ht="30" customHeight="1" x14ac:dyDescent="0.3">
      <c r="A56" s="205" t="s">
        <v>561</v>
      </c>
      <c r="B56" s="206" t="s">
        <v>63</v>
      </c>
      <c r="C56" s="208">
        <v>410</v>
      </c>
      <c r="D56" s="207"/>
      <c r="E56" s="207"/>
      <c r="F56" s="207"/>
    </row>
    <row r="57" spans="1:6" s="209" customFormat="1" ht="30" customHeight="1" x14ac:dyDescent="0.3">
      <c r="A57" s="205" t="s">
        <v>566</v>
      </c>
      <c r="B57" s="206" t="s">
        <v>60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662</v>
      </c>
      <c r="B58" s="206" t="s">
        <v>322</v>
      </c>
      <c r="C58" s="207"/>
      <c r="D58" s="210">
        <v>12560</v>
      </c>
      <c r="E58" s="207"/>
      <c r="F58" s="207"/>
    </row>
    <row r="59" spans="1:6" s="209" customFormat="1" ht="30" customHeight="1" x14ac:dyDescent="0.3">
      <c r="A59" s="205" t="s">
        <v>813</v>
      </c>
      <c r="B59" s="206" t="s">
        <v>322</v>
      </c>
      <c r="C59" s="207"/>
      <c r="D59" s="210">
        <v>8792</v>
      </c>
      <c r="E59" s="207"/>
      <c r="F59" s="207"/>
    </row>
    <row r="60" spans="1:6" s="209" customFormat="1" ht="30" customHeight="1" x14ac:dyDescent="0.3">
      <c r="A60" s="205" t="s">
        <v>666</v>
      </c>
      <c r="B60" s="206" t="s">
        <v>99</v>
      </c>
      <c r="C60" s="208">
        <v>819.1</v>
      </c>
      <c r="D60" s="207"/>
      <c r="E60" s="207"/>
      <c r="F60" s="207"/>
    </row>
    <row r="61" spans="1:6" s="209" customFormat="1" ht="30" customHeight="1" x14ac:dyDescent="0.3">
      <c r="A61" s="205" t="s">
        <v>576</v>
      </c>
      <c r="B61" s="206" t="s">
        <v>620</v>
      </c>
      <c r="C61" s="210">
        <v>3236</v>
      </c>
      <c r="D61" s="207"/>
      <c r="E61" s="207"/>
      <c r="F61" s="207"/>
    </row>
    <row r="62" spans="1:6" s="209" customFormat="1" ht="30" customHeight="1" x14ac:dyDescent="0.3">
      <c r="A62" s="205" t="s">
        <v>786</v>
      </c>
      <c r="B62" s="206" t="s">
        <v>480</v>
      </c>
      <c r="C62" s="207"/>
      <c r="D62" s="210">
        <v>7110</v>
      </c>
      <c r="E62" s="207"/>
      <c r="F62" s="207"/>
    </row>
    <row r="63" spans="1:6" s="209" customFormat="1" ht="30" customHeight="1" x14ac:dyDescent="0.3">
      <c r="A63" s="205" t="s">
        <v>798</v>
      </c>
      <c r="B63" s="206" t="s">
        <v>322</v>
      </c>
      <c r="C63" s="207"/>
      <c r="D63" s="210">
        <v>8164</v>
      </c>
      <c r="E63" s="207"/>
      <c r="F63" s="207"/>
    </row>
    <row r="64" spans="1:6" s="209" customFormat="1" ht="30" customHeight="1" x14ac:dyDescent="0.3">
      <c r="A64" s="205" t="s">
        <v>699</v>
      </c>
      <c r="B64" s="206" t="s">
        <v>65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699</v>
      </c>
      <c r="B65" s="206" t="s">
        <v>65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762</v>
      </c>
      <c r="B66" s="206" t="s">
        <v>53</v>
      </c>
      <c r="C66" s="207"/>
      <c r="D66" s="210">
        <v>1185</v>
      </c>
      <c r="E66" s="207"/>
      <c r="F66" s="207"/>
    </row>
    <row r="67" spans="1:6" s="209" customFormat="1" ht="30" customHeight="1" x14ac:dyDescent="0.3">
      <c r="A67" s="205" t="s">
        <v>483</v>
      </c>
      <c r="B67" s="206" t="s">
        <v>59</v>
      </c>
      <c r="C67" s="207"/>
      <c r="D67" s="207"/>
      <c r="E67" s="208">
        <v>790</v>
      </c>
      <c r="F67" s="207"/>
    </row>
    <row r="68" spans="1:6" s="209" customFormat="1" ht="30" customHeight="1" x14ac:dyDescent="0.3">
      <c r="A68" s="205" t="s">
        <v>669</v>
      </c>
      <c r="B68" s="206" t="s">
        <v>132</v>
      </c>
      <c r="C68" s="207"/>
      <c r="D68" s="207"/>
      <c r="E68" s="208">
        <v>395</v>
      </c>
      <c r="F68" s="207"/>
    </row>
    <row r="69" spans="1:6" s="209" customFormat="1" ht="30" customHeight="1" x14ac:dyDescent="0.3">
      <c r="A69" s="205" t="s">
        <v>799</v>
      </c>
      <c r="B69" s="206" t="s">
        <v>65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671</v>
      </c>
      <c r="B70" s="206" t="s">
        <v>322</v>
      </c>
      <c r="C70" s="207"/>
      <c r="D70" s="210">
        <v>10048</v>
      </c>
      <c r="E70" s="207"/>
      <c r="F70" s="207"/>
    </row>
    <row r="71" spans="1:6" s="209" customFormat="1" ht="30" customHeight="1" x14ac:dyDescent="0.3">
      <c r="A71" s="205" t="s">
        <v>484</v>
      </c>
      <c r="B71" s="206" t="s">
        <v>65</v>
      </c>
      <c r="C71" s="207"/>
      <c r="D71" s="210">
        <v>1368</v>
      </c>
      <c r="E71" s="207"/>
      <c r="F71" s="207"/>
    </row>
    <row r="72" spans="1:6" s="209" customFormat="1" ht="30" customHeight="1" x14ac:dyDescent="0.3">
      <c r="A72" s="205" t="s">
        <v>585</v>
      </c>
      <c r="B72" s="206" t="s">
        <v>50</v>
      </c>
      <c r="C72" s="207"/>
      <c r="D72" s="207"/>
      <c r="E72" s="208">
        <v>440</v>
      </c>
      <c r="F72" s="207"/>
    </row>
    <row r="73" spans="1:6" s="209" customFormat="1" ht="30" customHeight="1" x14ac:dyDescent="0.3">
      <c r="A73" s="205" t="s">
        <v>492</v>
      </c>
      <c r="B73" s="206" t="s">
        <v>322</v>
      </c>
      <c r="C73" s="207"/>
      <c r="D73" s="210">
        <v>9420</v>
      </c>
      <c r="E73" s="207"/>
      <c r="F73" s="207"/>
    </row>
    <row r="74" spans="1:6" s="209" customFormat="1" ht="30" customHeight="1" x14ac:dyDescent="0.3">
      <c r="A74" s="205" t="s">
        <v>495</v>
      </c>
      <c r="B74" s="206" t="s">
        <v>109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496</v>
      </c>
      <c r="B75" s="206" t="s">
        <v>109</v>
      </c>
      <c r="C75" s="207"/>
      <c r="D75" s="208">
        <v>592.5</v>
      </c>
      <c r="E75" s="207"/>
      <c r="F75" s="207"/>
    </row>
    <row r="76" spans="1:6" s="209" customFormat="1" ht="30" customHeight="1" x14ac:dyDescent="0.3">
      <c r="A76" s="205" t="s">
        <v>675</v>
      </c>
      <c r="B76" s="206" t="s">
        <v>109</v>
      </c>
      <c r="C76" s="207"/>
      <c r="D76" s="208">
        <v>790</v>
      </c>
      <c r="E76" s="207"/>
      <c r="F76" s="207"/>
    </row>
    <row r="77" spans="1:6" s="209" customFormat="1" ht="30" customHeight="1" x14ac:dyDescent="0.3">
      <c r="A77" s="205" t="s">
        <v>588</v>
      </c>
      <c r="B77" s="206" t="s">
        <v>113</v>
      </c>
      <c r="C77" s="207"/>
      <c r="D77" s="207"/>
      <c r="E77" s="208">
        <v>395</v>
      </c>
      <c r="F77" s="207"/>
    </row>
    <row r="78" spans="1:6" s="209" customFormat="1" ht="30" customHeight="1" x14ac:dyDescent="0.3">
      <c r="A78" s="205" t="s">
        <v>677</v>
      </c>
      <c r="B78" s="206" t="s">
        <v>81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771</v>
      </c>
      <c r="B79" s="206" t="s">
        <v>322</v>
      </c>
      <c r="C79" s="207"/>
      <c r="D79" s="210">
        <v>3768</v>
      </c>
      <c r="E79" s="207"/>
      <c r="F79" s="207"/>
    </row>
    <row r="80" spans="1:6" s="209" customFormat="1" ht="30" customHeight="1" x14ac:dyDescent="0.3">
      <c r="A80" s="205" t="s">
        <v>771</v>
      </c>
      <c r="B80" s="206" t="s">
        <v>101</v>
      </c>
      <c r="C80" s="210">
        <v>104984.5</v>
      </c>
      <c r="D80" s="207"/>
      <c r="E80" s="207"/>
      <c r="F80" s="207"/>
    </row>
    <row r="81" spans="1:6" s="209" customFormat="1" ht="30" customHeight="1" x14ac:dyDescent="0.3">
      <c r="A81" s="205" t="s">
        <v>504</v>
      </c>
      <c r="B81" s="206" t="s">
        <v>101</v>
      </c>
      <c r="C81" s="210">
        <v>73999.5</v>
      </c>
      <c r="D81" s="207"/>
      <c r="E81" s="207"/>
      <c r="F81" s="207"/>
    </row>
    <row r="82" spans="1:6" s="209" customFormat="1" ht="30" customHeight="1" x14ac:dyDescent="0.3">
      <c r="A82" s="205" t="s">
        <v>637</v>
      </c>
      <c r="B82" s="206" t="s">
        <v>77</v>
      </c>
      <c r="C82" s="208">
        <v>410</v>
      </c>
      <c r="D82" s="207"/>
      <c r="E82" s="207"/>
      <c r="F82" s="207"/>
    </row>
    <row r="83" spans="1:6" s="209" customFormat="1" ht="30" customHeight="1" x14ac:dyDescent="0.3">
      <c r="A83" s="205" t="s">
        <v>637</v>
      </c>
      <c r="B83" s="206" t="s">
        <v>56</v>
      </c>
      <c r="C83" s="207"/>
      <c r="D83" s="208">
        <v>790</v>
      </c>
      <c r="E83" s="207"/>
      <c r="F83" s="207"/>
    </row>
    <row r="84" spans="1:6" s="209" customFormat="1" ht="30" customHeight="1" x14ac:dyDescent="0.3">
      <c r="A84" s="205" t="s">
        <v>593</v>
      </c>
      <c r="B84" s="206" t="s">
        <v>109</v>
      </c>
      <c r="C84" s="207"/>
      <c r="D84" s="208">
        <v>395</v>
      </c>
      <c r="E84" s="207"/>
      <c r="F84" s="207"/>
    </row>
    <row r="85" spans="1:6" s="209" customFormat="1" ht="30" customHeight="1" x14ac:dyDescent="0.3">
      <c r="A85" s="205" t="s">
        <v>638</v>
      </c>
      <c r="B85" s="206" t="s">
        <v>153</v>
      </c>
      <c r="C85" s="210">
        <v>2500</v>
      </c>
      <c r="D85" s="207"/>
      <c r="E85" s="207"/>
      <c r="F85" s="207"/>
    </row>
    <row r="86" spans="1:6" s="209" customFormat="1" ht="30" customHeight="1" x14ac:dyDescent="0.3">
      <c r="A86" s="205" t="s">
        <v>507</v>
      </c>
      <c r="B86" s="206" t="s">
        <v>50</v>
      </c>
      <c r="C86" s="207"/>
      <c r="D86" s="207"/>
      <c r="E86" s="208">
        <v>450</v>
      </c>
      <c r="F86" s="207"/>
    </row>
    <row r="87" spans="1:6" s="209" customFormat="1" ht="30" customHeight="1" x14ac:dyDescent="0.3">
      <c r="A87" s="205" t="s">
        <v>507</v>
      </c>
      <c r="B87" s="206" t="s">
        <v>101</v>
      </c>
      <c r="C87" s="210">
        <v>27171.1</v>
      </c>
      <c r="D87" s="207"/>
      <c r="E87" s="207"/>
      <c r="F87" s="207"/>
    </row>
    <row r="88" spans="1:6" s="209" customFormat="1" ht="30" customHeight="1" x14ac:dyDescent="0.3">
      <c r="A88" s="205" t="s">
        <v>683</v>
      </c>
      <c r="B88" s="206" t="s">
        <v>50</v>
      </c>
      <c r="C88" s="207"/>
      <c r="D88" s="207"/>
      <c r="E88" s="210">
        <v>1267</v>
      </c>
      <c r="F88" s="207"/>
    </row>
    <row r="89" spans="1:6" s="209" customFormat="1" ht="30" customHeight="1" x14ac:dyDescent="0.3">
      <c r="A89" s="205" t="s">
        <v>683</v>
      </c>
      <c r="B89" s="206" t="s">
        <v>104</v>
      </c>
      <c r="C89" s="207"/>
      <c r="D89" s="208">
        <v>395</v>
      </c>
      <c r="E89" s="207"/>
      <c r="F89" s="207"/>
    </row>
    <row r="90" spans="1:6" s="209" customFormat="1" ht="30" customHeight="1" x14ac:dyDescent="0.3">
      <c r="A90" s="205" t="s">
        <v>509</v>
      </c>
      <c r="B90" s="206" t="s">
        <v>322</v>
      </c>
      <c r="C90" s="207"/>
      <c r="D90" s="210">
        <v>8164</v>
      </c>
      <c r="E90" s="207"/>
      <c r="F90" s="207"/>
    </row>
    <row r="91" spans="1:6" s="209" customFormat="1" ht="30" customHeight="1" x14ac:dyDescent="0.3">
      <c r="A91" s="205" t="s">
        <v>509</v>
      </c>
      <c r="B91" s="206" t="s">
        <v>109</v>
      </c>
      <c r="C91" s="207"/>
      <c r="D91" s="208">
        <v>395</v>
      </c>
      <c r="E91" s="207"/>
      <c r="F91" s="207"/>
    </row>
    <row r="92" spans="1:6" s="209" customFormat="1" ht="30" customHeight="1" x14ac:dyDescent="0.3">
      <c r="A92" s="205" t="s">
        <v>511</v>
      </c>
      <c r="B92" s="206" t="s">
        <v>56</v>
      </c>
      <c r="C92" s="207"/>
      <c r="D92" s="208">
        <v>395</v>
      </c>
      <c r="E92" s="207"/>
      <c r="F92" s="207"/>
    </row>
    <row r="93" spans="1:6" s="209" customFormat="1" ht="30" customHeight="1" x14ac:dyDescent="0.3">
      <c r="A93" s="205" t="s">
        <v>728</v>
      </c>
      <c r="B93" s="206" t="s">
        <v>95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595</v>
      </c>
      <c r="B94" s="206" t="s">
        <v>109</v>
      </c>
      <c r="C94" s="207"/>
      <c r="D94" s="208">
        <v>395</v>
      </c>
      <c r="E94" s="207"/>
      <c r="F94" s="207"/>
    </row>
    <row r="95" spans="1:6" s="209" customFormat="1" ht="30" customHeight="1" x14ac:dyDescent="0.3">
      <c r="A95" s="205" t="s">
        <v>516</v>
      </c>
      <c r="B95" s="206" t="s">
        <v>68</v>
      </c>
      <c r="C95" s="207"/>
      <c r="D95" s="208">
        <v>790</v>
      </c>
      <c r="E95" s="207"/>
      <c r="F95" s="207"/>
    </row>
    <row r="96" spans="1:6" s="209" customFormat="1" ht="30" customHeight="1" x14ac:dyDescent="0.3">
      <c r="A96" s="205" t="s">
        <v>517</v>
      </c>
      <c r="B96" s="206" t="s">
        <v>53</v>
      </c>
      <c r="C96" s="207"/>
      <c r="D96" s="210">
        <v>2518</v>
      </c>
      <c r="E96" s="207"/>
      <c r="F96" s="207"/>
    </row>
    <row r="97" spans="1:6" s="209" customFormat="1" ht="30" customHeight="1" x14ac:dyDescent="0.3">
      <c r="A97" s="205" t="s">
        <v>518</v>
      </c>
      <c r="B97" s="206" t="s">
        <v>73</v>
      </c>
      <c r="C97" s="207"/>
      <c r="D97" s="208">
        <v>395</v>
      </c>
      <c r="E97" s="207"/>
      <c r="F97" s="207"/>
    </row>
    <row r="98" spans="1:6" s="209" customFormat="1" ht="30" customHeight="1" x14ac:dyDescent="0.3">
      <c r="A98" s="205" t="s">
        <v>807</v>
      </c>
      <c r="B98" s="206" t="s">
        <v>49</v>
      </c>
      <c r="C98" s="207"/>
      <c r="D98" s="208">
        <v>395</v>
      </c>
      <c r="E98" s="207"/>
      <c r="F98" s="207"/>
    </row>
    <row r="99" spans="1:6" s="209" customFormat="1" ht="30" customHeight="1" x14ac:dyDescent="0.3">
      <c r="A99" s="205" t="s">
        <v>718</v>
      </c>
      <c r="B99" s="206" t="s">
        <v>322</v>
      </c>
      <c r="C99" s="207"/>
      <c r="D99" s="210">
        <v>9420</v>
      </c>
      <c r="E99" s="207"/>
      <c r="F99" s="207"/>
    </row>
    <row r="100" spans="1:6" s="209" customFormat="1" ht="30" customHeight="1" x14ac:dyDescent="0.3">
      <c r="A100" s="205" t="s">
        <v>522</v>
      </c>
      <c r="B100" s="206" t="s">
        <v>65</v>
      </c>
      <c r="C100" s="207"/>
      <c r="D100" s="208">
        <v>592.5</v>
      </c>
      <c r="E100" s="207"/>
      <c r="F100" s="207"/>
    </row>
    <row r="101" spans="1:6" s="209" customFormat="1" ht="30" customHeight="1" x14ac:dyDescent="0.3">
      <c r="A101" s="205" t="s">
        <v>531</v>
      </c>
      <c r="B101" s="206" t="s">
        <v>92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602</v>
      </c>
      <c r="B102" s="206" t="s">
        <v>65</v>
      </c>
      <c r="C102" s="207"/>
      <c r="D102" s="208">
        <v>395</v>
      </c>
      <c r="E102" s="207"/>
      <c r="F102" s="207"/>
    </row>
    <row r="103" spans="1:6" s="209" customFormat="1" ht="30" customHeight="1" x14ac:dyDescent="0.3">
      <c r="A103" s="205" t="s">
        <v>641</v>
      </c>
      <c r="B103" s="206" t="s">
        <v>109</v>
      </c>
      <c r="C103" s="207"/>
      <c r="D103" s="208">
        <v>958.5</v>
      </c>
      <c r="E103" s="207"/>
      <c r="F103" s="207"/>
    </row>
    <row r="104" spans="1:6" s="209" customFormat="1" ht="30" customHeight="1" thickBot="1" x14ac:dyDescent="0.35">
      <c r="A104" s="205" t="s">
        <v>802</v>
      </c>
      <c r="B104" s="206" t="s">
        <v>322</v>
      </c>
      <c r="C104" s="207"/>
      <c r="D104" s="210">
        <v>8792</v>
      </c>
      <c r="E104" s="207"/>
      <c r="F104" s="207"/>
    </row>
    <row r="105" spans="1:6" s="209" customFormat="1" ht="30" customHeight="1" x14ac:dyDescent="0.3">
      <c r="A105" s="211" t="s">
        <v>82</v>
      </c>
      <c r="B105" s="211"/>
      <c r="C105" s="212">
        <v>219850.2</v>
      </c>
      <c r="D105" s="212">
        <v>122767.5</v>
      </c>
      <c r="E105" s="212">
        <v>3737</v>
      </c>
      <c r="F105" s="213"/>
    </row>
    <row r="106" spans="1:6" s="209" customFormat="1" ht="30" customHeight="1" x14ac:dyDescent="0.3">
      <c r="A106" s="214" t="s">
        <v>21</v>
      </c>
      <c r="B106" s="214"/>
      <c r="C106" s="214"/>
      <c r="D106" s="214"/>
      <c r="E106" s="214"/>
      <c r="F106" s="215">
        <v>346354.7</v>
      </c>
    </row>
    <row r="107" spans="1:6" s="209" customFormat="1" ht="30" customHeight="1" x14ac:dyDescent="0.3"/>
    <row r="108" spans="1:6" s="209" customFormat="1" ht="30" customHeight="1" x14ac:dyDescent="0.3"/>
    <row r="109" spans="1:6" s="209" customFormat="1" ht="30" customHeight="1" x14ac:dyDescent="0.3"/>
    <row r="110" spans="1:6" s="209" customFormat="1" ht="30" customHeight="1" x14ac:dyDescent="0.3"/>
    <row r="111" spans="1:6" s="209" customFormat="1" ht="30" customHeight="1" x14ac:dyDescent="0.3"/>
    <row r="112" spans="1:6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105:B105"/>
    <mergeCell ref="A106:E106"/>
    <mergeCell ref="B37:E37"/>
    <mergeCell ref="G37:H37"/>
    <mergeCell ref="I37:J37"/>
    <mergeCell ref="B38:E38"/>
    <mergeCell ref="G38:H38"/>
    <mergeCell ref="I38:J38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00B050"/>
    <pageSetUpPr fitToPage="1"/>
  </sheetPr>
  <dimension ref="A1:J246"/>
  <sheetViews>
    <sheetView topLeftCell="A18" zoomScale="70" zoomScaleNormal="70" workbookViewId="0">
      <selection activeCell="I32" sqref="I32:J32"/>
    </sheetView>
  </sheetViews>
  <sheetFormatPr defaultColWidth="11.44140625"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2.5546875" customWidth="1"/>
    <col min="7" max="7" width="8.6640625" customWidth="1"/>
    <col min="8" max="8" width="4.109375" customWidth="1"/>
    <col min="9" max="9" width="10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404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1990</v>
      </c>
    </row>
    <row r="7" spans="1:10" x14ac:dyDescent="0.3">
      <c r="A7" t="s">
        <v>7</v>
      </c>
      <c r="C7" s="24">
        <v>1009.4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43221</v>
      </c>
      <c r="J11" s="237">
        <v>43586</v>
      </c>
    </row>
    <row r="12" spans="1:10" x14ac:dyDescent="0.3">
      <c r="A12" t="s">
        <v>12</v>
      </c>
      <c r="G12" t="s">
        <v>13</v>
      </c>
      <c r="H12" s="28"/>
      <c r="I12" s="235">
        <v>20.6</v>
      </c>
      <c r="J12" s="234">
        <v>21.63</v>
      </c>
    </row>
    <row r="13" spans="1:10" x14ac:dyDescent="0.3">
      <c r="A13" t="s">
        <v>186</v>
      </c>
      <c r="G13" t="s">
        <v>13</v>
      </c>
      <c r="H13" s="28"/>
      <c r="I13" s="31"/>
      <c r="J13" s="25"/>
    </row>
    <row r="14" spans="1:10" x14ac:dyDescent="0.3">
      <c r="A14" t="s">
        <v>319</v>
      </c>
      <c r="I14" s="31"/>
      <c r="J14" s="25"/>
    </row>
    <row r="15" spans="1:10" ht="13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262969.28999999998</v>
      </c>
      <c r="F21" s="152"/>
      <c r="G21" s="152">
        <v>235880.65</v>
      </c>
      <c r="H21" s="152"/>
      <c r="I21" s="147">
        <f>SUM(E21-G21)</f>
        <v>27088.639999999985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SUM(E21:F22)</f>
        <v>262969.28999999998</v>
      </c>
      <c r="F23" s="147"/>
      <c r="G23" s="147">
        <f>SUM(G21:H22)</f>
        <v>235880.65</v>
      </c>
      <c r="H23" s="147"/>
      <c r="I23" s="147">
        <f>I21-J22</f>
        <v>27088.639999999985</v>
      </c>
      <c r="J23" s="147"/>
    </row>
    <row r="24" spans="1:10" ht="19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51531.57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4.59</v>
      </c>
      <c r="H28" s="149"/>
      <c r="I28" s="147">
        <f>G28*$C$7*12</f>
        <v>55597.751999999993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10.84</v>
      </c>
      <c r="H29" s="149"/>
      <c r="I29" s="147">
        <f>G29*$C$7*12</f>
        <v>131302.75199999998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12718.440000000002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2.16</v>
      </c>
      <c r="H32" s="146"/>
      <c r="I32" s="147">
        <f t="shared" si="0"/>
        <v>26163.648000000001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5571.8879999999999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3512.712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2664.8159999999998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21439.655999999999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258971.66399999993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405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737</v>
      </c>
      <c r="B48" s="206" t="s">
        <v>66</v>
      </c>
      <c r="C48" s="207"/>
      <c r="D48" s="208">
        <v>556</v>
      </c>
      <c r="E48" s="207"/>
      <c r="F48" s="207"/>
    </row>
    <row r="49" spans="1:6" s="209" customFormat="1" ht="30" customHeight="1" x14ac:dyDescent="0.3">
      <c r="A49" s="205" t="s">
        <v>853</v>
      </c>
      <c r="B49" s="206" t="s">
        <v>65</v>
      </c>
      <c r="C49" s="207"/>
      <c r="D49" s="208">
        <v>834</v>
      </c>
      <c r="E49" s="207"/>
      <c r="F49" s="207"/>
    </row>
    <row r="50" spans="1:6" s="209" customFormat="1" ht="30" customHeight="1" x14ac:dyDescent="0.3">
      <c r="A50" s="205" t="s">
        <v>537</v>
      </c>
      <c r="B50" s="206" t="s">
        <v>109</v>
      </c>
      <c r="C50" s="207"/>
      <c r="D50" s="208">
        <v>556</v>
      </c>
      <c r="E50" s="207"/>
      <c r="F50" s="207"/>
    </row>
    <row r="51" spans="1:6" s="209" customFormat="1" ht="30" customHeight="1" x14ac:dyDescent="0.3">
      <c r="A51" s="205" t="s">
        <v>453</v>
      </c>
      <c r="B51" s="206" t="s">
        <v>322</v>
      </c>
      <c r="C51" s="207"/>
      <c r="D51" s="210">
        <v>2250</v>
      </c>
      <c r="E51" s="207"/>
      <c r="F51" s="207"/>
    </row>
    <row r="52" spans="1:6" s="209" customFormat="1" ht="30" customHeight="1" x14ac:dyDescent="0.3">
      <c r="A52" s="205" t="s">
        <v>453</v>
      </c>
      <c r="B52" s="206" t="s">
        <v>56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738</v>
      </c>
      <c r="B53" s="206" t="s">
        <v>49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545</v>
      </c>
      <c r="B54" s="206" t="s">
        <v>322</v>
      </c>
      <c r="C54" s="207"/>
      <c r="D54" s="210">
        <v>5024</v>
      </c>
      <c r="E54" s="207"/>
      <c r="F54" s="207"/>
    </row>
    <row r="55" spans="1:6" s="209" customFormat="1" ht="30" customHeight="1" x14ac:dyDescent="0.3">
      <c r="A55" s="205" t="s">
        <v>546</v>
      </c>
      <c r="B55" s="206" t="s">
        <v>60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469</v>
      </c>
      <c r="B56" s="206" t="s">
        <v>322</v>
      </c>
      <c r="C56" s="207"/>
      <c r="D56" s="210">
        <v>8792</v>
      </c>
      <c r="E56" s="207"/>
      <c r="F56" s="207"/>
    </row>
    <row r="57" spans="1:6" s="209" customFormat="1" ht="30" customHeight="1" x14ac:dyDescent="0.3">
      <c r="A57" s="205" t="s">
        <v>469</v>
      </c>
      <c r="B57" s="206" t="s">
        <v>65</v>
      </c>
      <c r="C57" s="207"/>
      <c r="D57" s="208">
        <v>790</v>
      </c>
      <c r="E57" s="207"/>
      <c r="F57" s="207"/>
    </row>
    <row r="58" spans="1:6" s="209" customFormat="1" ht="30" customHeight="1" x14ac:dyDescent="0.3">
      <c r="A58" s="205" t="s">
        <v>560</v>
      </c>
      <c r="B58" s="206" t="s">
        <v>132</v>
      </c>
      <c r="C58" s="207"/>
      <c r="D58" s="207"/>
      <c r="E58" s="208">
        <v>790</v>
      </c>
      <c r="F58" s="207"/>
    </row>
    <row r="59" spans="1:6" s="209" customFormat="1" ht="30" customHeight="1" x14ac:dyDescent="0.3">
      <c r="A59" s="205" t="s">
        <v>561</v>
      </c>
      <c r="B59" s="206" t="s">
        <v>63</v>
      </c>
      <c r="C59" s="208">
        <v>410</v>
      </c>
      <c r="D59" s="207"/>
      <c r="E59" s="207"/>
      <c r="F59" s="207"/>
    </row>
    <row r="60" spans="1:6" s="209" customFormat="1" ht="30" customHeight="1" x14ac:dyDescent="0.3">
      <c r="A60" s="205" t="s">
        <v>561</v>
      </c>
      <c r="B60" s="206" t="s">
        <v>99</v>
      </c>
      <c r="C60" s="210">
        <v>1740</v>
      </c>
      <c r="D60" s="207"/>
      <c r="E60" s="207"/>
      <c r="F60" s="207"/>
    </row>
    <row r="61" spans="1:6" s="209" customFormat="1" ht="30" customHeight="1" x14ac:dyDescent="0.3">
      <c r="A61" s="205" t="s">
        <v>662</v>
      </c>
      <c r="B61" s="206" t="s">
        <v>322</v>
      </c>
      <c r="C61" s="207"/>
      <c r="D61" s="210">
        <v>12560</v>
      </c>
      <c r="E61" s="207"/>
      <c r="F61" s="207"/>
    </row>
    <row r="62" spans="1:6" s="209" customFormat="1" ht="30" customHeight="1" x14ac:dyDescent="0.3">
      <c r="A62" s="205" t="s">
        <v>662</v>
      </c>
      <c r="B62" s="206" t="s">
        <v>49</v>
      </c>
      <c r="C62" s="207"/>
      <c r="D62" s="208">
        <v>790</v>
      </c>
      <c r="E62" s="207"/>
      <c r="F62" s="207"/>
    </row>
    <row r="63" spans="1:6" s="209" customFormat="1" ht="30" customHeight="1" x14ac:dyDescent="0.3">
      <c r="A63" s="205" t="s">
        <v>478</v>
      </c>
      <c r="B63" s="206" t="s">
        <v>65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813</v>
      </c>
      <c r="B64" s="206" t="s">
        <v>322</v>
      </c>
      <c r="C64" s="207"/>
      <c r="D64" s="210">
        <v>9420</v>
      </c>
      <c r="E64" s="207"/>
      <c r="F64" s="207"/>
    </row>
    <row r="65" spans="1:6" s="209" customFormat="1" ht="30" customHeight="1" x14ac:dyDescent="0.3">
      <c r="A65" s="205" t="s">
        <v>667</v>
      </c>
      <c r="B65" s="206" t="s">
        <v>620</v>
      </c>
      <c r="C65" s="210">
        <v>3236</v>
      </c>
      <c r="D65" s="207"/>
      <c r="E65" s="207"/>
      <c r="F65" s="207"/>
    </row>
    <row r="66" spans="1:6" s="209" customFormat="1" ht="30" customHeight="1" x14ac:dyDescent="0.3">
      <c r="A66" s="205" t="s">
        <v>786</v>
      </c>
      <c r="B66" s="206" t="s">
        <v>109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786</v>
      </c>
      <c r="B67" s="206" t="s">
        <v>480</v>
      </c>
      <c r="C67" s="207"/>
      <c r="D67" s="210">
        <v>7152</v>
      </c>
      <c r="E67" s="207"/>
      <c r="F67" s="207"/>
    </row>
    <row r="68" spans="1:6" s="209" customFormat="1" ht="30" customHeight="1" x14ac:dyDescent="0.3">
      <c r="A68" s="205" t="s">
        <v>798</v>
      </c>
      <c r="B68" s="206" t="s">
        <v>322</v>
      </c>
      <c r="C68" s="207"/>
      <c r="D68" s="210">
        <v>8792</v>
      </c>
      <c r="E68" s="207"/>
      <c r="F68" s="207"/>
    </row>
    <row r="69" spans="1:6" s="209" customFormat="1" ht="30" customHeight="1" x14ac:dyDescent="0.3">
      <c r="A69" s="205" t="s">
        <v>723</v>
      </c>
      <c r="B69" s="206" t="s">
        <v>70</v>
      </c>
      <c r="C69" s="207"/>
      <c r="D69" s="208">
        <v>821</v>
      </c>
      <c r="E69" s="207"/>
      <c r="F69" s="207"/>
    </row>
    <row r="70" spans="1:6" s="209" customFormat="1" ht="30" customHeight="1" x14ac:dyDescent="0.3">
      <c r="A70" s="205" t="s">
        <v>671</v>
      </c>
      <c r="B70" s="206" t="s">
        <v>322</v>
      </c>
      <c r="C70" s="207"/>
      <c r="D70" s="210">
        <v>10048</v>
      </c>
      <c r="E70" s="207"/>
      <c r="F70" s="207"/>
    </row>
    <row r="71" spans="1:6" s="209" customFormat="1" ht="30" customHeight="1" x14ac:dyDescent="0.3">
      <c r="A71" s="205" t="s">
        <v>628</v>
      </c>
      <c r="B71" s="206" t="s">
        <v>486</v>
      </c>
      <c r="C71" s="207"/>
      <c r="D71" s="208">
        <v>197.5</v>
      </c>
      <c r="E71" s="207"/>
      <c r="F71" s="207"/>
    </row>
    <row r="72" spans="1:6" s="209" customFormat="1" ht="30" customHeight="1" x14ac:dyDescent="0.3">
      <c r="A72" s="205" t="s">
        <v>491</v>
      </c>
      <c r="B72" s="206" t="s">
        <v>92</v>
      </c>
      <c r="C72" s="207"/>
      <c r="D72" s="210">
        <v>1580</v>
      </c>
      <c r="E72" s="207"/>
      <c r="F72" s="207"/>
    </row>
    <row r="73" spans="1:6" s="209" customFormat="1" ht="30" customHeight="1" x14ac:dyDescent="0.3">
      <c r="A73" s="205" t="s">
        <v>492</v>
      </c>
      <c r="B73" s="206" t="s">
        <v>322</v>
      </c>
      <c r="C73" s="207"/>
      <c r="D73" s="210">
        <v>8792</v>
      </c>
      <c r="E73" s="207"/>
      <c r="F73" s="207"/>
    </row>
    <row r="74" spans="1:6" s="209" customFormat="1" ht="30" customHeight="1" x14ac:dyDescent="0.3">
      <c r="A74" s="205" t="s">
        <v>677</v>
      </c>
      <c r="B74" s="206" t="s">
        <v>81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498</v>
      </c>
      <c r="B75" s="206" t="s">
        <v>65</v>
      </c>
      <c r="C75" s="207"/>
      <c r="D75" s="208">
        <v>790</v>
      </c>
      <c r="E75" s="207"/>
      <c r="F75" s="207"/>
    </row>
    <row r="76" spans="1:6" s="209" customFormat="1" ht="30" customHeight="1" x14ac:dyDescent="0.3">
      <c r="A76" s="205" t="s">
        <v>771</v>
      </c>
      <c r="B76" s="206" t="s">
        <v>322</v>
      </c>
      <c r="C76" s="207"/>
      <c r="D76" s="210">
        <v>3768</v>
      </c>
      <c r="E76" s="207"/>
      <c r="F76" s="207"/>
    </row>
    <row r="77" spans="1:6" s="209" customFormat="1" ht="30" customHeight="1" x14ac:dyDescent="0.3">
      <c r="A77" s="205" t="s">
        <v>716</v>
      </c>
      <c r="B77" s="206" t="s">
        <v>109</v>
      </c>
      <c r="C77" s="207"/>
      <c r="D77" s="208">
        <v>790</v>
      </c>
      <c r="E77" s="207"/>
      <c r="F77" s="207"/>
    </row>
    <row r="78" spans="1:6" s="209" customFormat="1" ht="30" customHeight="1" x14ac:dyDescent="0.3">
      <c r="A78" s="205" t="s">
        <v>591</v>
      </c>
      <c r="B78" s="206" t="s">
        <v>65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637</v>
      </c>
      <c r="B79" s="206" t="s">
        <v>77</v>
      </c>
      <c r="C79" s="208">
        <v>410</v>
      </c>
      <c r="D79" s="207"/>
      <c r="E79" s="207"/>
      <c r="F79" s="207"/>
    </row>
    <row r="80" spans="1:6" s="209" customFormat="1" ht="30" customHeight="1" x14ac:dyDescent="0.3">
      <c r="A80" s="205" t="s">
        <v>637</v>
      </c>
      <c r="B80" s="206" t="s">
        <v>795</v>
      </c>
      <c r="C80" s="210">
        <v>2370</v>
      </c>
      <c r="D80" s="207"/>
      <c r="E80" s="207"/>
      <c r="F80" s="207"/>
    </row>
    <row r="81" spans="1:6" s="209" customFormat="1" ht="30" customHeight="1" x14ac:dyDescent="0.3">
      <c r="A81" s="205" t="s">
        <v>776</v>
      </c>
      <c r="B81" s="206" t="s">
        <v>92</v>
      </c>
      <c r="C81" s="207"/>
      <c r="D81" s="210">
        <v>1185</v>
      </c>
      <c r="E81" s="207"/>
      <c r="F81" s="207"/>
    </row>
    <row r="82" spans="1:6" s="209" customFormat="1" ht="30" customHeight="1" x14ac:dyDescent="0.3">
      <c r="A82" s="205" t="s">
        <v>781</v>
      </c>
      <c r="B82" s="206" t="s">
        <v>53</v>
      </c>
      <c r="C82" s="207"/>
      <c r="D82" s="208">
        <v>674</v>
      </c>
      <c r="E82" s="207"/>
      <c r="F82" s="207"/>
    </row>
    <row r="83" spans="1:6" s="209" customFormat="1" ht="30" customHeight="1" x14ac:dyDescent="0.3">
      <c r="A83" s="205" t="s">
        <v>593</v>
      </c>
      <c r="B83" s="206" t="s">
        <v>109</v>
      </c>
      <c r="C83" s="207"/>
      <c r="D83" s="208">
        <v>790</v>
      </c>
      <c r="E83" s="207"/>
      <c r="F83" s="207"/>
    </row>
    <row r="84" spans="1:6" s="209" customFormat="1" ht="30" customHeight="1" x14ac:dyDescent="0.3">
      <c r="A84" s="205" t="s">
        <v>506</v>
      </c>
      <c r="B84" s="206" t="s">
        <v>56</v>
      </c>
      <c r="C84" s="207"/>
      <c r="D84" s="208">
        <v>395</v>
      </c>
      <c r="E84" s="207"/>
      <c r="F84" s="207"/>
    </row>
    <row r="85" spans="1:6" s="209" customFormat="1" ht="30" customHeight="1" x14ac:dyDescent="0.3">
      <c r="A85" s="205" t="s">
        <v>683</v>
      </c>
      <c r="B85" s="206" t="s">
        <v>65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509</v>
      </c>
      <c r="B86" s="206" t="s">
        <v>322</v>
      </c>
      <c r="C86" s="207"/>
      <c r="D86" s="210">
        <v>7536</v>
      </c>
      <c r="E86" s="207"/>
      <c r="F86" s="207"/>
    </row>
    <row r="87" spans="1:6" s="209" customFormat="1" ht="30" customHeight="1" x14ac:dyDescent="0.3">
      <c r="A87" s="205" t="s">
        <v>807</v>
      </c>
      <c r="B87" s="206" t="s">
        <v>49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718</v>
      </c>
      <c r="B88" s="206" t="s">
        <v>322</v>
      </c>
      <c r="C88" s="207"/>
      <c r="D88" s="210">
        <v>9420</v>
      </c>
      <c r="E88" s="207"/>
      <c r="F88" s="207"/>
    </row>
    <row r="89" spans="1:6" s="209" customFormat="1" ht="30" customHeight="1" x14ac:dyDescent="0.3">
      <c r="A89" s="205" t="s">
        <v>640</v>
      </c>
      <c r="B89" s="206" t="s">
        <v>143</v>
      </c>
      <c r="C89" s="207"/>
      <c r="D89" s="207"/>
      <c r="E89" s="210">
        <v>1667</v>
      </c>
      <c r="F89" s="207"/>
    </row>
    <row r="90" spans="1:6" s="209" customFormat="1" ht="30" customHeight="1" x14ac:dyDescent="0.3">
      <c r="A90" s="205" t="s">
        <v>602</v>
      </c>
      <c r="B90" s="206" t="s">
        <v>65</v>
      </c>
      <c r="C90" s="207"/>
      <c r="D90" s="208">
        <v>790</v>
      </c>
      <c r="E90" s="207"/>
      <c r="F90" s="207"/>
    </row>
    <row r="91" spans="1:6" s="209" customFormat="1" ht="30" customHeight="1" thickBot="1" x14ac:dyDescent="0.35">
      <c r="A91" s="205" t="s">
        <v>802</v>
      </c>
      <c r="B91" s="206" t="s">
        <v>322</v>
      </c>
      <c r="C91" s="207"/>
      <c r="D91" s="210">
        <v>9420</v>
      </c>
      <c r="E91" s="207"/>
      <c r="F91" s="207"/>
    </row>
    <row r="92" spans="1:6" s="209" customFormat="1" ht="30" customHeight="1" x14ac:dyDescent="0.3">
      <c r="A92" s="211" t="s">
        <v>82</v>
      </c>
      <c r="B92" s="211"/>
      <c r="C92" s="212">
        <v>8166</v>
      </c>
      <c r="D92" s="212">
        <v>117950.5</v>
      </c>
      <c r="E92" s="212">
        <v>2457</v>
      </c>
      <c r="F92" s="213"/>
    </row>
    <row r="93" spans="1:6" s="209" customFormat="1" ht="30" customHeight="1" x14ac:dyDescent="0.3">
      <c r="A93" s="214" t="s">
        <v>21</v>
      </c>
      <c r="B93" s="214"/>
      <c r="C93" s="214"/>
      <c r="D93" s="214"/>
      <c r="E93" s="214"/>
      <c r="F93" s="215">
        <v>128573.5</v>
      </c>
    </row>
    <row r="94" spans="1:6" s="209" customFormat="1" ht="30" customHeight="1" x14ac:dyDescent="0.3">
      <c r="A94" s="68"/>
      <c r="B94" s="68"/>
      <c r="C94" s="68"/>
      <c r="D94" s="68"/>
      <c r="E94" s="68"/>
      <c r="F94" s="68"/>
    </row>
    <row r="95" spans="1:6" s="209" customFormat="1" ht="30" customHeight="1" x14ac:dyDescent="0.3">
      <c r="A95" s="68"/>
      <c r="B95" s="68"/>
      <c r="C95" s="68"/>
      <c r="D95" s="68"/>
      <c r="E95" s="68"/>
      <c r="F95" s="68"/>
    </row>
    <row r="96" spans="1:6" s="209" customFormat="1" ht="30" customHeight="1" x14ac:dyDescent="0.3">
      <c r="A96" s="68"/>
      <c r="B96" s="68"/>
      <c r="C96" s="68"/>
      <c r="D96" s="68"/>
      <c r="E96" s="68"/>
      <c r="F96" s="68"/>
    </row>
    <row r="97" spans="1:6" s="209" customFormat="1" ht="30" customHeight="1" x14ac:dyDescent="0.3">
      <c r="A97" s="68"/>
      <c r="B97" s="68"/>
      <c r="C97" s="68"/>
      <c r="D97" s="68"/>
      <c r="E97" s="68"/>
      <c r="F97" s="68"/>
    </row>
    <row r="98" spans="1:6" s="209" customFormat="1" ht="30" customHeight="1" x14ac:dyDescent="0.3"/>
    <row r="99" spans="1:6" s="209" customFormat="1" ht="30" customHeight="1" x14ac:dyDescent="0.3"/>
    <row r="100" spans="1:6" s="209" customFormat="1" ht="30" customHeight="1" x14ac:dyDescent="0.3"/>
    <row r="101" spans="1:6" s="209" customFormat="1" ht="30" customHeight="1" x14ac:dyDescent="0.3"/>
    <row r="102" spans="1:6" s="209" customFormat="1" ht="30" customHeight="1" x14ac:dyDescent="0.3"/>
    <row r="103" spans="1:6" s="209" customFormat="1" ht="30" customHeight="1" x14ac:dyDescent="0.3"/>
    <row r="104" spans="1:6" s="209" customFormat="1" ht="30" customHeight="1" x14ac:dyDescent="0.3"/>
    <row r="105" spans="1:6" s="209" customFormat="1" ht="30" customHeight="1" x14ac:dyDescent="0.3"/>
    <row r="106" spans="1:6" s="209" customFormat="1" ht="30" customHeight="1" x14ac:dyDescent="0.3"/>
    <row r="107" spans="1:6" s="209" customFormat="1" ht="30" customHeight="1" x14ac:dyDescent="0.3"/>
    <row r="108" spans="1:6" s="209" customFormat="1" ht="30" customHeight="1" x14ac:dyDescent="0.3"/>
    <row r="109" spans="1:6" s="209" customFormat="1" ht="30" customHeight="1" x14ac:dyDescent="0.3"/>
    <row r="110" spans="1:6" s="209" customFormat="1" ht="30" customHeight="1" x14ac:dyDescent="0.3"/>
    <row r="111" spans="1:6" s="209" customFormat="1" ht="30" customHeight="1" x14ac:dyDescent="0.3"/>
    <row r="112" spans="1:6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92:B92"/>
    <mergeCell ref="A93:E93"/>
    <mergeCell ref="B37:E37"/>
    <mergeCell ref="G37:H37"/>
    <mergeCell ref="I37:J37"/>
    <mergeCell ref="B38:E38"/>
    <mergeCell ref="G38:H38"/>
    <mergeCell ref="I38:J38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rgb="FF92D050"/>
    <pageSetUpPr fitToPage="1"/>
  </sheetPr>
  <dimension ref="A1:J246"/>
  <sheetViews>
    <sheetView topLeftCell="A7" zoomScale="70" zoomScaleNormal="70" workbookViewId="0">
      <selection activeCell="I30" sqref="I30:J30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0.332031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407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1980</v>
      </c>
    </row>
    <row r="7" spans="1:10" x14ac:dyDescent="0.3">
      <c r="A7" t="s">
        <v>7</v>
      </c>
      <c r="C7" s="24">
        <v>460.5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43305</v>
      </c>
      <c r="F21" s="152"/>
      <c r="G21" s="152">
        <v>34851</v>
      </c>
      <c r="H21" s="152"/>
      <c r="I21" s="147">
        <f>SUM(E21-G21)</f>
        <v>8454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SUM(,,E21+E22)</f>
        <v>43305</v>
      </c>
      <c r="F23" s="147"/>
      <c r="G23" s="147">
        <f>ABS(G21+G22)</f>
        <v>34851</v>
      </c>
      <c r="H23" s="147"/>
      <c r="I23" s="147">
        <f>SUM(I21:J22)</f>
        <v>8454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22806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26303.760000000002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5802.3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552.6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2541.96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1602.54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1215.72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9781.02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47799.900000000009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408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561</v>
      </c>
      <c r="B47" s="45" t="s">
        <v>63</v>
      </c>
      <c r="C47" s="47">
        <v>410</v>
      </c>
      <c r="D47" s="46"/>
      <c r="E47" s="46"/>
      <c r="F47" s="46"/>
    </row>
    <row r="48" spans="1:10" s="209" customFormat="1" ht="30" customHeight="1" x14ac:dyDescent="0.3">
      <c r="A48" s="205" t="s">
        <v>622</v>
      </c>
      <c r="B48" s="206" t="s">
        <v>878</v>
      </c>
      <c r="C48" s="210">
        <v>6818</v>
      </c>
      <c r="D48" s="207"/>
      <c r="E48" s="207"/>
      <c r="F48" s="207"/>
    </row>
    <row r="49" spans="1:6" s="209" customFormat="1" ht="30" customHeight="1" x14ac:dyDescent="0.3">
      <c r="A49" s="205" t="s">
        <v>799</v>
      </c>
      <c r="B49" s="206" t="s">
        <v>879</v>
      </c>
      <c r="C49" s="210">
        <v>11678</v>
      </c>
      <c r="D49" s="207"/>
      <c r="E49" s="207"/>
      <c r="F49" s="207"/>
    </row>
    <row r="50" spans="1:6" s="209" customFormat="1" ht="30" customHeight="1" x14ac:dyDescent="0.3">
      <c r="A50" s="205" t="s">
        <v>880</v>
      </c>
      <c r="B50" s="206" t="s">
        <v>66</v>
      </c>
      <c r="C50" s="207"/>
      <c r="D50" s="208">
        <v>395</v>
      </c>
      <c r="E50" s="207"/>
      <c r="F50" s="207"/>
    </row>
    <row r="51" spans="1:6" s="209" customFormat="1" ht="30" customHeight="1" x14ac:dyDescent="0.3">
      <c r="A51" s="205" t="s">
        <v>628</v>
      </c>
      <c r="B51" s="206" t="s">
        <v>345</v>
      </c>
      <c r="C51" s="210">
        <v>1660</v>
      </c>
      <c r="D51" s="207"/>
      <c r="E51" s="207"/>
      <c r="F51" s="207"/>
    </row>
    <row r="52" spans="1:6" s="209" customFormat="1" ht="30" customHeight="1" x14ac:dyDescent="0.3">
      <c r="A52" s="205" t="s">
        <v>633</v>
      </c>
      <c r="B52" s="206" t="s">
        <v>115</v>
      </c>
      <c r="C52" s="210">
        <v>2454</v>
      </c>
      <c r="D52" s="207"/>
      <c r="E52" s="207"/>
      <c r="F52" s="207"/>
    </row>
    <row r="53" spans="1:6" s="209" customFormat="1" ht="30" customHeight="1" thickBot="1" x14ac:dyDescent="0.35">
      <c r="A53" s="205" t="s">
        <v>637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x14ac:dyDescent="0.3">
      <c r="A54" s="211" t="s">
        <v>82</v>
      </c>
      <c r="B54" s="211"/>
      <c r="C54" s="212">
        <v>23430</v>
      </c>
      <c r="D54" s="216">
        <v>395</v>
      </c>
      <c r="E54" s="213"/>
      <c r="F54" s="213"/>
    </row>
    <row r="55" spans="1:6" s="209" customFormat="1" ht="30" customHeight="1" x14ac:dyDescent="0.3">
      <c r="A55" s="214" t="s">
        <v>21</v>
      </c>
      <c r="B55" s="214"/>
      <c r="C55" s="214"/>
      <c r="D55" s="214"/>
      <c r="E55" s="214"/>
      <c r="F55" s="215">
        <v>23825</v>
      </c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>
      <c r="A61" s="68"/>
      <c r="B61" s="68"/>
      <c r="C61" s="68"/>
      <c r="D61" s="68"/>
      <c r="E61" s="68"/>
      <c r="F61" s="68"/>
    </row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A54:B54"/>
    <mergeCell ref="A55:E55"/>
    <mergeCell ref="B35:E35"/>
    <mergeCell ref="G35:H35"/>
    <mergeCell ref="B37:E37"/>
    <mergeCell ref="G37:H37"/>
    <mergeCell ref="I37:J37"/>
    <mergeCell ref="B38:E38"/>
    <mergeCell ref="G38:H38"/>
    <mergeCell ref="I38:J38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00B050"/>
    <pageSetUpPr fitToPage="1"/>
  </sheetPr>
  <dimension ref="A1:J246"/>
  <sheetViews>
    <sheetView topLeftCell="B23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9.88671875" customWidth="1"/>
    <col min="10" max="10" width="10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409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1991</v>
      </c>
    </row>
    <row r="7" spans="1:10" x14ac:dyDescent="0.3">
      <c r="A7" t="s">
        <v>7</v>
      </c>
      <c r="C7" s="24">
        <v>237.5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4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17.260000000000002</v>
      </c>
      <c r="J12" s="234">
        <v>18.12</v>
      </c>
    </row>
    <row r="13" spans="1:10" x14ac:dyDescent="0.3">
      <c r="A13" t="s">
        <v>319</v>
      </c>
      <c r="H13" s="51"/>
      <c r="I13" s="31"/>
      <c r="J13" s="25"/>
    </row>
    <row r="14" spans="1:10" x14ac:dyDescent="0.3">
      <c r="H14" s="28"/>
      <c r="I14" s="31"/>
      <c r="J14" s="25"/>
    </row>
    <row r="15" spans="1:10" ht="14.2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53470.86</v>
      </c>
      <c r="F21" s="152"/>
      <c r="G21" s="152">
        <v>34314.1</v>
      </c>
      <c r="H21" s="152"/>
      <c r="I21" s="147">
        <f>SUM(E21-G21)</f>
        <v>19156.760000000002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ABS(E21+E22)</f>
        <v>53470.86</v>
      </c>
      <c r="F23" s="147"/>
      <c r="G23" s="147">
        <f>ABS(G21+G22)</f>
        <v>34314.1</v>
      </c>
      <c r="H23" s="147"/>
      <c r="I23" s="147">
        <f>I21+I22</f>
        <v>19156.760000000002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103582.86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1.85</v>
      </c>
      <c r="H28" s="149"/>
      <c r="I28" s="147">
        <f>G28*$C$7*12</f>
        <v>5272.5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10.27</v>
      </c>
      <c r="H29" s="149"/>
      <c r="I29" s="147">
        <f>G29*$C$7*12</f>
        <v>29269.5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2992.5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2.21</v>
      </c>
      <c r="H31" s="146"/>
      <c r="I31" s="147">
        <f t="shared" ref="I31:I37" si="0">G31*$C$7*12</f>
        <v>6298.5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1311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826.5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627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5044.5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>
        <f>SUM(G28:H37)</f>
        <v>18.119999999999997</v>
      </c>
      <c r="H38" s="149"/>
      <c r="I38" s="147">
        <f>I28+I29+I30+I31+I32+I33+I34+I35+I36+I37</f>
        <v>51642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410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451</v>
      </c>
      <c r="B47" s="45" t="s">
        <v>59</v>
      </c>
      <c r="C47" s="46"/>
      <c r="D47" s="46"/>
      <c r="E47" s="47">
        <v>257</v>
      </c>
      <c r="F47" s="46"/>
    </row>
    <row r="48" spans="1:10" s="209" customFormat="1" ht="30" customHeight="1" x14ac:dyDescent="0.3">
      <c r="A48" s="205" t="s">
        <v>452</v>
      </c>
      <c r="B48" s="206" t="s">
        <v>143</v>
      </c>
      <c r="C48" s="207"/>
      <c r="D48" s="207"/>
      <c r="E48" s="210">
        <v>1042</v>
      </c>
      <c r="F48" s="207"/>
    </row>
    <row r="49" spans="1:6" s="209" customFormat="1" ht="30" customHeight="1" x14ac:dyDescent="0.3">
      <c r="A49" s="205" t="s">
        <v>453</v>
      </c>
      <c r="B49" s="206" t="s">
        <v>322</v>
      </c>
      <c r="C49" s="207"/>
      <c r="D49" s="208">
        <v>250</v>
      </c>
      <c r="E49" s="207"/>
      <c r="F49" s="207"/>
    </row>
    <row r="50" spans="1:6" s="209" customFormat="1" ht="30" customHeight="1" x14ac:dyDescent="0.3">
      <c r="A50" s="205" t="s">
        <v>455</v>
      </c>
      <c r="B50" s="206" t="s">
        <v>65</v>
      </c>
      <c r="C50" s="207"/>
      <c r="D50" s="208">
        <v>987.5</v>
      </c>
      <c r="E50" s="207"/>
      <c r="F50" s="207"/>
    </row>
    <row r="51" spans="1:6" s="209" customFormat="1" ht="30" customHeight="1" x14ac:dyDescent="0.3">
      <c r="A51" s="205" t="s">
        <v>455</v>
      </c>
      <c r="B51" s="206" t="s">
        <v>56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874</v>
      </c>
      <c r="B52" s="206" t="s">
        <v>65</v>
      </c>
      <c r="C52" s="207"/>
      <c r="D52" s="208">
        <v>790</v>
      </c>
      <c r="E52" s="207"/>
      <c r="F52" s="207"/>
    </row>
    <row r="53" spans="1:6" s="209" customFormat="1" ht="30" customHeight="1" x14ac:dyDescent="0.3">
      <c r="A53" s="205" t="s">
        <v>882</v>
      </c>
      <c r="B53" s="206" t="s">
        <v>65</v>
      </c>
      <c r="C53" s="207"/>
      <c r="D53" s="210">
        <v>1580</v>
      </c>
      <c r="E53" s="207"/>
      <c r="F53" s="207"/>
    </row>
    <row r="54" spans="1:6" s="209" customFormat="1" ht="30" customHeight="1" x14ac:dyDescent="0.3">
      <c r="A54" s="205" t="s">
        <v>738</v>
      </c>
      <c r="B54" s="206" t="s">
        <v>56</v>
      </c>
      <c r="C54" s="207"/>
      <c r="D54" s="208">
        <v>395</v>
      </c>
      <c r="E54" s="207"/>
      <c r="F54" s="207"/>
    </row>
    <row r="55" spans="1:6" s="209" customFormat="1" ht="30" customHeight="1" x14ac:dyDescent="0.3">
      <c r="A55" s="205" t="s">
        <v>545</v>
      </c>
      <c r="B55" s="206" t="s">
        <v>322</v>
      </c>
      <c r="C55" s="207"/>
      <c r="D55" s="210">
        <v>1884</v>
      </c>
      <c r="E55" s="207"/>
      <c r="F55" s="207"/>
    </row>
    <row r="56" spans="1:6" s="209" customFormat="1" ht="30" customHeight="1" x14ac:dyDescent="0.3">
      <c r="A56" s="205" t="s">
        <v>469</v>
      </c>
      <c r="B56" s="206" t="s">
        <v>322</v>
      </c>
      <c r="C56" s="207"/>
      <c r="D56" s="210">
        <v>3140</v>
      </c>
      <c r="E56" s="207"/>
      <c r="F56" s="207"/>
    </row>
    <row r="57" spans="1:6" s="209" customFormat="1" ht="30" customHeight="1" x14ac:dyDescent="0.3">
      <c r="A57" s="205" t="s">
        <v>561</v>
      </c>
      <c r="B57" s="206" t="s">
        <v>63</v>
      </c>
      <c r="C57" s="208">
        <v>205</v>
      </c>
      <c r="D57" s="207"/>
      <c r="E57" s="207"/>
      <c r="F57" s="207"/>
    </row>
    <row r="58" spans="1:6" s="209" customFormat="1" ht="30" customHeight="1" x14ac:dyDescent="0.3">
      <c r="A58" s="205" t="s">
        <v>662</v>
      </c>
      <c r="B58" s="206" t="s">
        <v>322</v>
      </c>
      <c r="C58" s="207"/>
      <c r="D58" s="210">
        <v>7536</v>
      </c>
      <c r="E58" s="207"/>
      <c r="F58" s="207"/>
    </row>
    <row r="59" spans="1:6" s="209" customFormat="1" ht="30" customHeight="1" x14ac:dyDescent="0.3">
      <c r="A59" s="205" t="s">
        <v>813</v>
      </c>
      <c r="B59" s="206" t="s">
        <v>322</v>
      </c>
      <c r="C59" s="207"/>
      <c r="D59" s="210">
        <v>5024</v>
      </c>
      <c r="E59" s="207"/>
      <c r="F59" s="207"/>
    </row>
    <row r="60" spans="1:6" s="209" customFormat="1" ht="30" customHeight="1" x14ac:dyDescent="0.3">
      <c r="A60" s="205" t="s">
        <v>823</v>
      </c>
      <c r="B60" s="206" t="s">
        <v>129</v>
      </c>
      <c r="C60" s="207"/>
      <c r="D60" s="207"/>
      <c r="E60" s="208">
        <v>790</v>
      </c>
      <c r="F60" s="207"/>
    </row>
    <row r="61" spans="1:6" s="209" customFormat="1" ht="30" customHeight="1" x14ac:dyDescent="0.3">
      <c r="A61" s="205" t="s">
        <v>479</v>
      </c>
      <c r="B61" s="206" t="s">
        <v>153</v>
      </c>
      <c r="C61" s="210">
        <v>2500</v>
      </c>
      <c r="D61" s="207"/>
      <c r="E61" s="207"/>
      <c r="F61" s="207"/>
    </row>
    <row r="62" spans="1:6" s="209" customFormat="1" ht="30" customHeight="1" x14ac:dyDescent="0.3">
      <c r="A62" s="205" t="s">
        <v>786</v>
      </c>
      <c r="B62" s="206" t="s">
        <v>480</v>
      </c>
      <c r="C62" s="207"/>
      <c r="D62" s="210">
        <v>3950</v>
      </c>
      <c r="E62" s="207"/>
      <c r="F62" s="207"/>
    </row>
    <row r="63" spans="1:6" s="209" customFormat="1" ht="30" customHeight="1" x14ac:dyDescent="0.3">
      <c r="A63" s="205" t="s">
        <v>798</v>
      </c>
      <c r="B63" s="206" t="s">
        <v>322</v>
      </c>
      <c r="C63" s="207"/>
      <c r="D63" s="210">
        <v>5652</v>
      </c>
      <c r="E63" s="207"/>
      <c r="F63" s="207"/>
    </row>
    <row r="64" spans="1:6" s="209" customFormat="1" ht="30" customHeight="1" x14ac:dyDescent="0.3">
      <c r="A64" s="205" t="s">
        <v>581</v>
      </c>
      <c r="B64" s="206" t="s">
        <v>129</v>
      </c>
      <c r="C64" s="207"/>
      <c r="D64" s="207"/>
      <c r="E64" s="208">
        <v>927</v>
      </c>
      <c r="F64" s="207"/>
    </row>
    <row r="65" spans="1:6" s="209" customFormat="1" ht="30" customHeight="1" x14ac:dyDescent="0.3">
      <c r="A65" s="205" t="s">
        <v>763</v>
      </c>
      <c r="B65" s="206" t="s">
        <v>59</v>
      </c>
      <c r="C65" s="207"/>
      <c r="D65" s="207"/>
      <c r="E65" s="210">
        <v>1185</v>
      </c>
      <c r="F65" s="207"/>
    </row>
    <row r="66" spans="1:6" s="209" customFormat="1" ht="30" customHeight="1" x14ac:dyDescent="0.3">
      <c r="A66" s="205" t="s">
        <v>799</v>
      </c>
      <c r="B66" s="206" t="s">
        <v>91</v>
      </c>
      <c r="C66" s="207"/>
      <c r="D66" s="207"/>
      <c r="E66" s="210">
        <v>1580</v>
      </c>
      <c r="F66" s="207"/>
    </row>
    <row r="67" spans="1:6" s="209" customFormat="1" ht="30" customHeight="1" x14ac:dyDescent="0.3">
      <c r="A67" s="205" t="s">
        <v>725</v>
      </c>
      <c r="B67" s="206" t="s">
        <v>143</v>
      </c>
      <c r="C67" s="207"/>
      <c r="D67" s="207"/>
      <c r="E67" s="210">
        <v>1152</v>
      </c>
      <c r="F67" s="207"/>
    </row>
    <row r="68" spans="1:6" s="209" customFormat="1" ht="30" customHeight="1" x14ac:dyDescent="0.3">
      <c r="A68" s="205" t="s">
        <v>671</v>
      </c>
      <c r="B68" s="206" t="s">
        <v>322</v>
      </c>
      <c r="C68" s="207"/>
      <c r="D68" s="210">
        <v>5024</v>
      </c>
      <c r="E68" s="207"/>
      <c r="F68" s="207"/>
    </row>
    <row r="69" spans="1:6" s="209" customFormat="1" ht="30" customHeight="1" x14ac:dyDescent="0.3">
      <c r="A69" s="205" t="s">
        <v>492</v>
      </c>
      <c r="B69" s="206" t="s">
        <v>322</v>
      </c>
      <c r="C69" s="207"/>
      <c r="D69" s="210">
        <v>5024</v>
      </c>
      <c r="E69" s="207"/>
      <c r="F69" s="207"/>
    </row>
    <row r="70" spans="1:6" s="209" customFormat="1" ht="30" customHeight="1" x14ac:dyDescent="0.3">
      <c r="A70" s="205" t="s">
        <v>702</v>
      </c>
      <c r="B70" s="206" t="s">
        <v>52</v>
      </c>
      <c r="C70" s="207"/>
      <c r="D70" s="208">
        <v>790</v>
      </c>
      <c r="E70" s="207"/>
      <c r="F70" s="207"/>
    </row>
    <row r="71" spans="1:6" s="209" customFormat="1" ht="30" customHeight="1" x14ac:dyDescent="0.3">
      <c r="A71" s="205" t="s">
        <v>677</v>
      </c>
      <c r="B71" s="206" t="s">
        <v>81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498</v>
      </c>
      <c r="B72" s="206" t="s">
        <v>883</v>
      </c>
      <c r="C72" s="210">
        <v>51334</v>
      </c>
      <c r="D72" s="207"/>
      <c r="E72" s="207"/>
      <c r="F72" s="207"/>
    </row>
    <row r="73" spans="1:6" s="209" customFormat="1" ht="30" customHeight="1" x14ac:dyDescent="0.3">
      <c r="A73" s="205" t="s">
        <v>771</v>
      </c>
      <c r="B73" s="206" t="s">
        <v>322</v>
      </c>
      <c r="C73" s="207"/>
      <c r="D73" s="208">
        <v>628</v>
      </c>
      <c r="E73" s="207"/>
      <c r="F73" s="207"/>
    </row>
    <row r="74" spans="1:6" s="209" customFormat="1" ht="30" customHeight="1" x14ac:dyDescent="0.3">
      <c r="A74" s="205" t="s">
        <v>591</v>
      </c>
      <c r="B74" s="206" t="s">
        <v>656</v>
      </c>
      <c r="C74" s="208">
        <v>990</v>
      </c>
      <c r="D74" s="207"/>
      <c r="E74" s="207"/>
      <c r="F74" s="207"/>
    </row>
    <row r="75" spans="1:6" s="209" customFormat="1" ht="30" customHeight="1" x14ac:dyDescent="0.3">
      <c r="A75" s="205" t="s">
        <v>637</v>
      </c>
      <c r="B75" s="206" t="s">
        <v>77</v>
      </c>
      <c r="C75" s="208">
        <v>410</v>
      </c>
      <c r="D75" s="207"/>
      <c r="E75" s="207"/>
      <c r="F75" s="207"/>
    </row>
    <row r="76" spans="1:6" s="209" customFormat="1" ht="30" customHeight="1" x14ac:dyDescent="0.3">
      <c r="A76" s="205" t="s">
        <v>594</v>
      </c>
      <c r="B76" s="206" t="s">
        <v>56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509</v>
      </c>
      <c r="B77" s="206" t="s">
        <v>322</v>
      </c>
      <c r="C77" s="207"/>
      <c r="D77" s="210">
        <v>3768</v>
      </c>
      <c r="E77" s="207"/>
      <c r="F77" s="207"/>
    </row>
    <row r="78" spans="1:6" s="209" customFormat="1" ht="30" customHeight="1" x14ac:dyDescent="0.3">
      <c r="A78" s="205" t="s">
        <v>718</v>
      </c>
      <c r="B78" s="206" t="s">
        <v>322</v>
      </c>
      <c r="C78" s="207"/>
      <c r="D78" s="210">
        <v>3768</v>
      </c>
      <c r="E78" s="207"/>
      <c r="F78" s="207"/>
    </row>
    <row r="79" spans="1:6" s="209" customFormat="1" ht="30" customHeight="1" x14ac:dyDescent="0.3">
      <c r="A79" s="205" t="s">
        <v>531</v>
      </c>
      <c r="B79" s="206" t="s">
        <v>56</v>
      </c>
      <c r="C79" s="207"/>
      <c r="D79" s="208">
        <v>395</v>
      </c>
      <c r="E79" s="207"/>
      <c r="F79" s="207"/>
    </row>
    <row r="80" spans="1:6" s="209" customFormat="1" ht="30" customHeight="1" thickBot="1" x14ac:dyDescent="0.35">
      <c r="A80" s="205" t="s">
        <v>802</v>
      </c>
      <c r="B80" s="206" t="s">
        <v>322</v>
      </c>
      <c r="C80" s="207"/>
      <c r="D80" s="210">
        <v>3140</v>
      </c>
      <c r="E80" s="207"/>
      <c r="F80" s="207"/>
    </row>
    <row r="81" spans="1:6" s="209" customFormat="1" ht="30" customHeight="1" x14ac:dyDescent="0.3">
      <c r="A81" s="211" t="s">
        <v>82</v>
      </c>
      <c r="B81" s="211"/>
      <c r="C81" s="212">
        <v>55439</v>
      </c>
      <c r="D81" s="212">
        <v>54910.5</v>
      </c>
      <c r="E81" s="212">
        <v>6933</v>
      </c>
      <c r="F81" s="213"/>
    </row>
    <row r="82" spans="1:6" s="209" customFormat="1" ht="30" customHeight="1" x14ac:dyDescent="0.3">
      <c r="A82" s="214" t="s">
        <v>21</v>
      </c>
      <c r="B82" s="214"/>
      <c r="C82" s="214"/>
      <c r="D82" s="214"/>
      <c r="E82" s="214"/>
      <c r="F82" s="215">
        <v>117282.5</v>
      </c>
    </row>
    <row r="83" spans="1:6" s="209" customFormat="1" ht="30" customHeight="1" x14ac:dyDescent="0.3">
      <c r="A83" s="68"/>
      <c r="B83" s="68"/>
      <c r="C83" s="68"/>
      <c r="D83" s="68"/>
      <c r="E83" s="68"/>
      <c r="F83" s="68"/>
    </row>
    <row r="84" spans="1:6" s="209" customFormat="1" ht="30" customHeight="1" x14ac:dyDescent="0.3">
      <c r="A84" s="68"/>
      <c r="B84" s="68"/>
      <c r="C84" s="68"/>
      <c r="D84" s="68"/>
      <c r="E84" s="68"/>
      <c r="F84" s="68"/>
    </row>
    <row r="85" spans="1:6" s="209" customFormat="1" ht="30" customHeight="1" x14ac:dyDescent="0.3">
      <c r="A85" s="68"/>
      <c r="B85" s="68"/>
      <c r="C85" s="68"/>
      <c r="D85" s="68"/>
      <c r="E85" s="68"/>
      <c r="F85" s="68"/>
    </row>
    <row r="86" spans="1:6" s="209" customFormat="1" ht="30" customHeight="1" x14ac:dyDescent="0.3"/>
    <row r="87" spans="1:6" s="209" customFormat="1" ht="30" customHeight="1" x14ac:dyDescent="0.3"/>
    <row r="88" spans="1:6" s="209" customFormat="1" ht="30" customHeight="1" x14ac:dyDescent="0.3"/>
    <row r="89" spans="1:6" s="209" customFormat="1" ht="30" customHeight="1" x14ac:dyDescent="0.3"/>
    <row r="90" spans="1:6" s="209" customFormat="1" ht="30" customHeight="1" x14ac:dyDescent="0.3"/>
    <row r="91" spans="1:6" s="209" customFormat="1" ht="30" customHeight="1" x14ac:dyDescent="0.3"/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81:B81"/>
    <mergeCell ref="A82:E82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rgb="FF00B050"/>
    <pageSetUpPr fitToPage="1"/>
  </sheetPr>
  <dimension ref="A1:J246"/>
  <sheetViews>
    <sheetView topLeftCell="A23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40.44140625" customWidth="1"/>
    <col min="3" max="6" width="14.6640625" customWidth="1"/>
    <col min="7" max="7" width="8.6640625" customWidth="1"/>
    <col min="8" max="8" width="4.109375" customWidth="1"/>
    <col min="9" max="10" width="11.44140625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412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1984</v>
      </c>
    </row>
    <row r="7" spans="1:10" x14ac:dyDescent="0.3">
      <c r="A7" t="s">
        <v>7</v>
      </c>
      <c r="C7" s="24">
        <v>238.7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4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17.260000000000002</v>
      </c>
      <c r="J12" s="234">
        <v>18.12</v>
      </c>
    </row>
    <row r="13" spans="1:10" x14ac:dyDescent="0.3">
      <c r="A13" t="s">
        <v>319</v>
      </c>
      <c r="H13" s="51"/>
      <c r="I13" s="31"/>
      <c r="J13" s="25"/>
    </row>
    <row r="14" spans="1:10" x14ac:dyDescent="0.3">
      <c r="H14" s="28"/>
      <c r="I14" s="31"/>
      <c r="J14" s="25"/>
    </row>
    <row r="15" spans="1:10" ht="1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53470.86</v>
      </c>
      <c r="F21" s="152"/>
      <c r="G21" s="152">
        <v>34313.1</v>
      </c>
      <c r="H21" s="152"/>
      <c r="I21" s="147">
        <f>E21-G21</f>
        <v>19157.760000000002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53470.86</v>
      </c>
      <c r="F23" s="147"/>
      <c r="G23" s="147">
        <f>G21+G22</f>
        <v>34313.1</v>
      </c>
      <c r="H23" s="147"/>
      <c r="I23" s="147">
        <f>I21+I22</f>
        <v>19157.760000000002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103582.88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1.85</v>
      </c>
      <c r="H28" s="149"/>
      <c r="I28" s="147">
        <f>G28*$C$7*12</f>
        <v>5299.14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10.27</v>
      </c>
      <c r="H29" s="149"/>
      <c r="I29" s="147">
        <f>G29*$C$7*12</f>
        <v>29417.387999999995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3007.62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2.21</v>
      </c>
      <c r="H31" s="146"/>
      <c r="I31" s="147">
        <f t="shared" ref="I31:I37" si="0">G31*$C$7*12</f>
        <v>6330.3239999999987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1317.6239999999998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830.67599999999993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630.16799999999989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5069.9879999999994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51902.928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413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453</v>
      </c>
      <c r="B48" s="206" t="s">
        <v>322</v>
      </c>
      <c r="C48" s="207"/>
      <c r="D48" s="208">
        <v>250</v>
      </c>
      <c r="E48" s="207"/>
      <c r="F48" s="207"/>
    </row>
    <row r="49" spans="1:6" s="209" customFormat="1" ht="30" customHeight="1" x14ac:dyDescent="0.3">
      <c r="A49" s="205" t="s">
        <v>545</v>
      </c>
      <c r="B49" s="206" t="s">
        <v>322</v>
      </c>
      <c r="C49" s="207"/>
      <c r="D49" s="210">
        <v>1256</v>
      </c>
      <c r="E49" s="207"/>
      <c r="F49" s="207"/>
    </row>
    <row r="50" spans="1:6" s="209" customFormat="1" ht="30" customHeight="1" x14ac:dyDescent="0.3">
      <c r="A50" s="205" t="s">
        <v>469</v>
      </c>
      <c r="B50" s="206" t="s">
        <v>322</v>
      </c>
      <c r="C50" s="207"/>
      <c r="D50" s="210">
        <v>4396</v>
      </c>
      <c r="E50" s="207"/>
      <c r="F50" s="207"/>
    </row>
    <row r="51" spans="1:6" s="209" customFormat="1" ht="30" customHeight="1" x14ac:dyDescent="0.3">
      <c r="A51" s="205" t="s">
        <v>561</v>
      </c>
      <c r="B51" s="206" t="s">
        <v>63</v>
      </c>
      <c r="C51" s="208">
        <v>205</v>
      </c>
      <c r="D51" s="207"/>
      <c r="E51" s="207"/>
      <c r="F51" s="207"/>
    </row>
    <row r="52" spans="1:6" s="209" customFormat="1" ht="30" customHeight="1" x14ac:dyDescent="0.3">
      <c r="A52" s="205" t="s">
        <v>662</v>
      </c>
      <c r="B52" s="206" t="s">
        <v>322</v>
      </c>
      <c r="C52" s="207"/>
      <c r="D52" s="210">
        <v>7536</v>
      </c>
      <c r="E52" s="207"/>
      <c r="F52" s="207"/>
    </row>
    <row r="53" spans="1:6" s="209" customFormat="1" ht="30" customHeight="1" x14ac:dyDescent="0.3">
      <c r="A53" s="205" t="s">
        <v>663</v>
      </c>
      <c r="B53" s="206" t="s">
        <v>113</v>
      </c>
      <c r="C53" s="207"/>
      <c r="D53" s="207"/>
      <c r="E53" s="208">
        <v>515</v>
      </c>
      <c r="F53" s="207"/>
    </row>
    <row r="54" spans="1:6" s="209" customFormat="1" ht="30" customHeight="1" x14ac:dyDescent="0.3">
      <c r="A54" s="205" t="s">
        <v>813</v>
      </c>
      <c r="B54" s="206" t="s">
        <v>322</v>
      </c>
      <c r="C54" s="207"/>
      <c r="D54" s="210">
        <v>5024</v>
      </c>
      <c r="E54" s="207"/>
      <c r="F54" s="207"/>
    </row>
    <row r="55" spans="1:6" s="209" customFormat="1" ht="30" customHeight="1" x14ac:dyDescent="0.3">
      <c r="A55" s="205" t="s">
        <v>786</v>
      </c>
      <c r="B55" s="206" t="s">
        <v>480</v>
      </c>
      <c r="C55" s="207"/>
      <c r="D55" s="210">
        <v>3950</v>
      </c>
      <c r="E55" s="207"/>
      <c r="F55" s="207"/>
    </row>
    <row r="56" spans="1:6" s="209" customFormat="1" ht="30" customHeight="1" x14ac:dyDescent="0.3">
      <c r="A56" s="205" t="s">
        <v>798</v>
      </c>
      <c r="B56" s="206" t="s">
        <v>322</v>
      </c>
      <c r="C56" s="207"/>
      <c r="D56" s="210">
        <v>5024</v>
      </c>
      <c r="E56" s="207"/>
      <c r="F56" s="207"/>
    </row>
    <row r="57" spans="1:6" s="209" customFormat="1" ht="30" customHeight="1" x14ac:dyDescent="0.3">
      <c r="A57" s="205" t="s">
        <v>671</v>
      </c>
      <c r="B57" s="206" t="s">
        <v>322</v>
      </c>
      <c r="C57" s="207"/>
      <c r="D57" s="210">
        <v>5652</v>
      </c>
      <c r="E57" s="207"/>
      <c r="F57" s="207"/>
    </row>
    <row r="58" spans="1:6" s="209" customFormat="1" ht="30" customHeight="1" x14ac:dyDescent="0.3">
      <c r="A58" s="205" t="s">
        <v>492</v>
      </c>
      <c r="B58" s="206" t="s">
        <v>322</v>
      </c>
      <c r="C58" s="207"/>
      <c r="D58" s="210">
        <v>5024</v>
      </c>
      <c r="E58" s="207"/>
      <c r="F58" s="207"/>
    </row>
    <row r="59" spans="1:6" s="209" customFormat="1" ht="30" customHeight="1" x14ac:dyDescent="0.3">
      <c r="A59" s="205" t="s">
        <v>677</v>
      </c>
      <c r="B59" s="206" t="s">
        <v>81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637</v>
      </c>
      <c r="B60" s="206" t="s">
        <v>77</v>
      </c>
      <c r="C60" s="208">
        <v>410</v>
      </c>
      <c r="D60" s="207"/>
      <c r="E60" s="207"/>
      <c r="F60" s="207"/>
    </row>
    <row r="61" spans="1:6" s="209" customFormat="1" ht="30" customHeight="1" x14ac:dyDescent="0.3">
      <c r="A61" s="205" t="s">
        <v>509</v>
      </c>
      <c r="B61" s="206" t="s">
        <v>322</v>
      </c>
      <c r="C61" s="207"/>
      <c r="D61" s="210">
        <v>3768</v>
      </c>
      <c r="E61" s="207"/>
      <c r="F61" s="207"/>
    </row>
    <row r="62" spans="1:6" s="209" customFormat="1" ht="30" customHeight="1" x14ac:dyDescent="0.3">
      <c r="A62" s="205" t="s">
        <v>718</v>
      </c>
      <c r="B62" s="206" t="s">
        <v>322</v>
      </c>
      <c r="C62" s="207"/>
      <c r="D62" s="210">
        <v>3768</v>
      </c>
      <c r="E62" s="207"/>
      <c r="F62" s="207"/>
    </row>
    <row r="63" spans="1:6" s="209" customFormat="1" ht="30" customHeight="1" x14ac:dyDescent="0.3">
      <c r="A63" s="205" t="s">
        <v>809</v>
      </c>
      <c r="B63" s="206" t="s">
        <v>109</v>
      </c>
      <c r="C63" s="207"/>
      <c r="D63" s="210">
        <v>1185</v>
      </c>
      <c r="E63" s="207"/>
      <c r="F63" s="207"/>
    </row>
    <row r="64" spans="1:6" s="209" customFormat="1" ht="30" customHeight="1" thickBot="1" x14ac:dyDescent="0.35">
      <c r="A64" s="205" t="s">
        <v>802</v>
      </c>
      <c r="B64" s="206" t="s">
        <v>322</v>
      </c>
      <c r="C64" s="207"/>
      <c r="D64" s="210">
        <v>3140</v>
      </c>
      <c r="E64" s="207"/>
      <c r="F64" s="207"/>
    </row>
    <row r="65" spans="1:6" s="209" customFormat="1" ht="30" customHeight="1" x14ac:dyDescent="0.3">
      <c r="A65" s="211" t="s">
        <v>82</v>
      </c>
      <c r="B65" s="211"/>
      <c r="C65" s="216">
        <v>615</v>
      </c>
      <c r="D65" s="212">
        <v>50368</v>
      </c>
      <c r="E65" s="216">
        <v>515</v>
      </c>
      <c r="F65" s="213"/>
    </row>
    <row r="66" spans="1:6" s="209" customFormat="1" ht="30" customHeight="1" x14ac:dyDescent="0.3">
      <c r="A66" s="214" t="s">
        <v>21</v>
      </c>
      <c r="B66" s="214"/>
      <c r="C66" s="214"/>
      <c r="D66" s="214"/>
      <c r="E66" s="214"/>
      <c r="F66" s="215">
        <v>51498</v>
      </c>
    </row>
    <row r="67" spans="1:6" s="209" customFormat="1" ht="30" customHeight="1" x14ac:dyDescent="0.3">
      <c r="A67" s="68"/>
      <c r="B67" s="68"/>
      <c r="C67" s="68"/>
      <c r="D67" s="68"/>
      <c r="E67" s="68"/>
      <c r="F67" s="68"/>
    </row>
    <row r="68" spans="1:6" s="209" customFormat="1" ht="30" customHeight="1" x14ac:dyDescent="0.3">
      <c r="A68" s="68"/>
      <c r="B68" s="68"/>
      <c r="C68" s="68"/>
      <c r="D68" s="68"/>
      <c r="E68" s="68"/>
      <c r="F68" s="68"/>
    </row>
    <row r="69" spans="1:6" s="209" customFormat="1" ht="30" customHeight="1" x14ac:dyDescent="0.3"/>
    <row r="70" spans="1:6" s="209" customFormat="1" ht="30" customHeight="1" x14ac:dyDescent="0.3"/>
    <row r="71" spans="1:6" s="209" customFormat="1" ht="30" customHeight="1" x14ac:dyDescent="0.3"/>
    <row r="72" spans="1:6" s="209" customFormat="1" ht="30" customHeight="1" x14ac:dyDescent="0.3"/>
    <row r="73" spans="1:6" s="209" customFormat="1" ht="30" customHeight="1" x14ac:dyDescent="0.3">
      <c r="A73" s="68"/>
      <c r="B73" s="68"/>
      <c r="C73" s="68"/>
      <c r="D73" s="68"/>
      <c r="E73" s="68"/>
      <c r="F73" s="68"/>
    </row>
    <row r="74" spans="1:6" s="209" customFormat="1" ht="30" customHeight="1" x14ac:dyDescent="0.3">
      <c r="A74" s="68"/>
      <c r="B74" s="68"/>
      <c r="C74" s="68"/>
      <c r="D74" s="68"/>
      <c r="E74" s="68"/>
      <c r="F74" s="68"/>
    </row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A65:B65"/>
    <mergeCell ref="A66:E6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109375" customWidth="1"/>
    <col min="7" max="7" width="8.6640625" customWidth="1"/>
    <col min="8" max="8" width="4.109375" customWidth="1"/>
    <col min="9" max="9" width="10.6640625" customWidth="1"/>
    <col min="10" max="10" width="13.441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185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1990</v>
      </c>
    </row>
    <row r="7" spans="1:10" x14ac:dyDescent="0.3">
      <c r="A7" t="s">
        <v>7</v>
      </c>
      <c r="C7" s="24">
        <v>1097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A13" t="s">
        <v>186</v>
      </c>
      <c r="G13" t="s">
        <v>13</v>
      </c>
      <c r="I13" s="31"/>
      <c r="J13" s="25"/>
    </row>
    <row r="14" spans="1:10" x14ac:dyDescent="0.3">
      <c r="H14" s="28"/>
      <c r="I14" s="31"/>
      <c r="J14" s="25"/>
    </row>
    <row r="15" spans="1:10" ht="18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242952.57</v>
      </c>
      <c r="F21" s="152"/>
      <c r="G21" s="152">
        <v>256330.31</v>
      </c>
      <c r="H21" s="152"/>
      <c r="I21" s="147">
        <f>E21-G21</f>
        <v>-13377.739999999991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242952.57</v>
      </c>
      <c r="F23" s="147"/>
      <c r="G23" s="147">
        <f>G21+G22</f>
        <v>256330.31</v>
      </c>
      <c r="H23" s="147"/>
      <c r="I23" s="147">
        <f>I21+I22</f>
        <v>-13377.739999999991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0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28">
        <v>5.43</v>
      </c>
      <c r="H28" s="128"/>
      <c r="I28" s="147">
        <f>G28*$C$7*12</f>
        <v>71480.52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28">
        <v>4.41</v>
      </c>
      <c r="H29" s="128"/>
      <c r="I29" s="147">
        <f>G29*$C$7*12</f>
        <v>58053.240000000005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36">
        <v>1.05</v>
      </c>
      <c r="H30" s="136"/>
      <c r="I30" s="147">
        <f>G30*$C$7*12</f>
        <v>13822.2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36">
        <v>0</v>
      </c>
      <c r="H31" s="13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36">
        <v>2.29</v>
      </c>
      <c r="H32" s="136"/>
      <c r="I32" s="147">
        <f t="shared" si="0"/>
        <v>30145.56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36">
        <v>2.16</v>
      </c>
      <c r="H33" s="136"/>
      <c r="I33" s="147">
        <f t="shared" si="0"/>
        <v>28434.239999999998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36">
        <v>0.46</v>
      </c>
      <c r="H34" s="136"/>
      <c r="I34" s="147">
        <f t="shared" si="0"/>
        <v>6055.4400000000005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36">
        <v>0.28999999999999998</v>
      </c>
      <c r="H35" s="136"/>
      <c r="I35" s="147">
        <f t="shared" si="0"/>
        <v>3817.56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36">
        <v>0.22</v>
      </c>
      <c r="H36" s="136"/>
      <c r="I36" s="147">
        <f t="shared" si="0"/>
        <v>2896.08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36">
        <v>1.77</v>
      </c>
      <c r="H37" s="136"/>
      <c r="I37" s="147">
        <f t="shared" si="0"/>
        <v>23300.28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28"/>
      <c r="H38" s="128"/>
      <c r="I38" s="147">
        <f>I28+I29+I30+I31+I32+I33+I34+I35+I36+I37</f>
        <v>238005.12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187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536</v>
      </c>
      <c r="B48" s="206" t="s">
        <v>62</v>
      </c>
      <c r="C48" s="208">
        <v>514</v>
      </c>
      <c r="D48" s="207"/>
      <c r="E48" s="207"/>
      <c r="F48" s="207"/>
    </row>
    <row r="49" spans="1:6" s="209" customFormat="1" ht="30" customHeight="1" x14ac:dyDescent="0.3">
      <c r="A49" s="205" t="s">
        <v>645</v>
      </c>
      <c r="B49" s="206" t="s">
        <v>51</v>
      </c>
      <c r="C49" s="207"/>
      <c r="D49" s="208">
        <v>139</v>
      </c>
      <c r="E49" s="207"/>
      <c r="F49" s="207"/>
    </row>
    <row r="50" spans="1:6" s="209" customFormat="1" ht="30" customHeight="1" x14ac:dyDescent="0.3">
      <c r="A50" s="205" t="s">
        <v>606</v>
      </c>
      <c r="B50" s="206" t="s">
        <v>52</v>
      </c>
      <c r="C50" s="207"/>
      <c r="D50" s="208">
        <v>897</v>
      </c>
      <c r="E50" s="207"/>
      <c r="F50" s="207"/>
    </row>
    <row r="51" spans="1:6" s="209" customFormat="1" ht="30" customHeight="1" x14ac:dyDescent="0.3">
      <c r="A51" s="205" t="s">
        <v>607</v>
      </c>
      <c r="B51" s="206" t="s">
        <v>136</v>
      </c>
      <c r="C51" s="208">
        <v>433.8</v>
      </c>
      <c r="D51" s="207"/>
      <c r="E51" s="207"/>
      <c r="F51" s="207"/>
    </row>
    <row r="52" spans="1:6" s="209" customFormat="1" ht="30" customHeight="1" x14ac:dyDescent="0.3">
      <c r="A52" s="205" t="s">
        <v>537</v>
      </c>
      <c r="B52" s="206" t="s">
        <v>56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647</v>
      </c>
      <c r="B53" s="206" t="s">
        <v>56</v>
      </c>
      <c r="C53" s="207"/>
      <c r="D53" s="208">
        <v>556</v>
      </c>
      <c r="E53" s="207"/>
      <c r="F53" s="207"/>
    </row>
    <row r="54" spans="1:6" s="209" customFormat="1" ht="30" customHeight="1" x14ac:dyDescent="0.3">
      <c r="A54" s="205" t="s">
        <v>460</v>
      </c>
      <c r="B54" s="206" t="s">
        <v>57</v>
      </c>
      <c r="C54" s="207"/>
      <c r="D54" s="208">
        <v>197.5</v>
      </c>
      <c r="E54" s="207"/>
      <c r="F54" s="207"/>
    </row>
    <row r="55" spans="1:6" s="209" customFormat="1" ht="30" customHeight="1" x14ac:dyDescent="0.3">
      <c r="A55" s="205" t="s">
        <v>462</v>
      </c>
      <c r="B55" s="206" t="s">
        <v>49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738</v>
      </c>
      <c r="B56" s="206" t="s">
        <v>57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546</v>
      </c>
      <c r="B57" s="206" t="s">
        <v>486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548</v>
      </c>
      <c r="B58" s="206" t="s">
        <v>49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613</v>
      </c>
      <c r="B59" s="206" t="s">
        <v>49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743</v>
      </c>
      <c r="B60" s="206" t="s">
        <v>49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558</v>
      </c>
      <c r="B61" s="206" t="s">
        <v>63</v>
      </c>
      <c r="C61" s="208">
        <v>205</v>
      </c>
      <c r="D61" s="207"/>
      <c r="E61" s="207"/>
      <c r="F61" s="207"/>
    </row>
    <row r="62" spans="1:6" s="209" customFormat="1" ht="30" customHeight="1" x14ac:dyDescent="0.3">
      <c r="A62" s="205" t="s">
        <v>565</v>
      </c>
      <c r="B62" s="206" t="s">
        <v>122</v>
      </c>
      <c r="C62" s="207"/>
      <c r="D62" s="207"/>
      <c r="E62" s="208">
        <v>395</v>
      </c>
      <c r="F62" s="207"/>
    </row>
    <row r="63" spans="1:6" s="209" customFormat="1" ht="30" customHeight="1" x14ac:dyDescent="0.3">
      <c r="A63" s="205" t="s">
        <v>565</v>
      </c>
      <c r="B63" s="206" t="s">
        <v>59</v>
      </c>
      <c r="C63" s="207"/>
      <c r="D63" s="207"/>
      <c r="E63" s="208">
        <v>395</v>
      </c>
      <c r="F63" s="207"/>
    </row>
    <row r="64" spans="1:6" s="209" customFormat="1" ht="30" customHeight="1" x14ac:dyDescent="0.3">
      <c r="A64" s="205" t="s">
        <v>617</v>
      </c>
      <c r="B64" s="206" t="s">
        <v>66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662</v>
      </c>
      <c r="B65" s="206" t="s">
        <v>181</v>
      </c>
      <c r="C65" s="207"/>
      <c r="D65" s="208">
        <v>462</v>
      </c>
      <c r="E65" s="207"/>
      <c r="F65" s="207"/>
    </row>
    <row r="66" spans="1:6" s="209" customFormat="1" ht="30" customHeight="1" x14ac:dyDescent="0.3">
      <c r="A66" s="205" t="s">
        <v>569</v>
      </c>
      <c r="B66" s="206" t="s">
        <v>113</v>
      </c>
      <c r="C66" s="207"/>
      <c r="D66" s="207"/>
      <c r="E66" s="208">
        <v>395</v>
      </c>
      <c r="F66" s="207"/>
    </row>
    <row r="67" spans="1:6" s="209" customFormat="1" ht="30" customHeight="1" x14ac:dyDescent="0.3">
      <c r="A67" s="205" t="s">
        <v>746</v>
      </c>
      <c r="B67" s="206" t="s">
        <v>66</v>
      </c>
      <c r="C67" s="207"/>
      <c r="D67" s="208">
        <v>197.5</v>
      </c>
      <c r="E67" s="207"/>
      <c r="F67" s="207"/>
    </row>
    <row r="68" spans="1:6" s="209" customFormat="1" ht="30" customHeight="1" x14ac:dyDescent="0.3">
      <c r="A68" s="205" t="s">
        <v>778</v>
      </c>
      <c r="B68" s="206" t="s">
        <v>59</v>
      </c>
      <c r="C68" s="207"/>
      <c r="D68" s="207"/>
      <c r="E68" s="208">
        <v>790</v>
      </c>
      <c r="F68" s="207"/>
    </row>
    <row r="69" spans="1:6" s="209" customFormat="1" ht="30" customHeight="1" x14ac:dyDescent="0.3">
      <c r="A69" s="205" t="s">
        <v>663</v>
      </c>
      <c r="B69" s="206" t="s">
        <v>181</v>
      </c>
      <c r="C69" s="207"/>
      <c r="D69" s="208">
        <v>462</v>
      </c>
      <c r="E69" s="207"/>
      <c r="F69" s="207"/>
    </row>
    <row r="70" spans="1:6" s="209" customFormat="1" ht="30" customHeight="1" x14ac:dyDescent="0.3">
      <c r="A70" s="205" t="s">
        <v>478</v>
      </c>
      <c r="B70" s="206" t="s">
        <v>110</v>
      </c>
      <c r="C70" s="208">
        <v>790</v>
      </c>
      <c r="D70" s="207"/>
      <c r="E70" s="207"/>
      <c r="F70" s="207"/>
    </row>
    <row r="71" spans="1:6" s="209" customFormat="1" ht="30" customHeight="1" x14ac:dyDescent="0.3">
      <c r="A71" s="205" t="s">
        <v>618</v>
      </c>
      <c r="B71" s="206" t="s">
        <v>139</v>
      </c>
      <c r="C71" s="207"/>
      <c r="D71" s="207"/>
      <c r="E71" s="208">
        <v>955</v>
      </c>
      <c r="F71" s="207"/>
    </row>
    <row r="72" spans="1:6" s="209" customFormat="1" ht="30" customHeight="1" x14ac:dyDescent="0.3">
      <c r="A72" s="205" t="s">
        <v>774</v>
      </c>
      <c r="B72" s="206" t="s">
        <v>480</v>
      </c>
      <c r="C72" s="207"/>
      <c r="D72" s="210">
        <v>7110</v>
      </c>
      <c r="E72" s="207"/>
      <c r="F72" s="207"/>
    </row>
    <row r="73" spans="1:6" s="209" customFormat="1" ht="30" customHeight="1" x14ac:dyDescent="0.3">
      <c r="A73" s="205" t="s">
        <v>487</v>
      </c>
      <c r="B73" s="206" t="s">
        <v>52</v>
      </c>
      <c r="C73" s="207"/>
      <c r="D73" s="208">
        <v>790</v>
      </c>
      <c r="E73" s="207"/>
      <c r="F73" s="207"/>
    </row>
    <row r="74" spans="1:6" s="209" customFormat="1" ht="30" customHeight="1" x14ac:dyDescent="0.3">
      <c r="A74" s="205" t="s">
        <v>630</v>
      </c>
      <c r="B74" s="206" t="s">
        <v>486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496</v>
      </c>
      <c r="B75" s="206" t="s">
        <v>59</v>
      </c>
      <c r="C75" s="207"/>
      <c r="D75" s="207"/>
      <c r="E75" s="208">
        <v>395</v>
      </c>
      <c r="F75" s="207"/>
    </row>
    <row r="76" spans="1:6" s="209" customFormat="1" ht="30" customHeight="1" x14ac:dyDescent="0.3">
      <c r="A76" s="205" t="s">
        <v>677</v>
      </c>
      <c r="B76" s="206" t="s">
        <v>81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716</v>
      </c>
      <c r="B77" s="206" t="s">
        <v>54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501</v>
      </c>
      <c r="B78" s="206" t="s">
        <v>77</v>
      </c>
      <c r="C78" s="208">
        <v>410</v>
      </c>
      <c r="D78" s="207"/>
      <c r="E78" s="207"/>
      <c r="F78" s="207"/>
    </row>
    <row r="79" spans="1:6" s="209" customFormat="1" ht="30" customHeight="1" x14ac:dyDescent="0.3">
      <c r="A79" s="205" t="s">
        <v>504</v>
      </c>
      <c r="B79" s="206" t="s">
        <v>682</v>
      </c>
      <c r="C79" s="207"/>
      <c r="D79" s="210">
        <v>1435</v>
      </c>
      <c r="E79" s="207"/>
      <c r="F79" s="207"/>
    </row>
    <row r="80" spans="1:6" s="209" customFormat="1" ht="30" customHeight="1" x14ac:dyDescent="0.3">
      <c r="A80" s="205" t="s">
        <v>776</v>
      </c>
      <c r="B80" s="206" t="s">
        <v>49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05" t="s">
        <v>779</v>
      </c>
      <c r="B81" s="206" t="s">
        <v>59</v>
      </c>
      <c r="C81" s="207"/>
      <c r="D81" s="207"/>
      <c r="E81" s="208">
        <v>790</v>
      </c>
      <c r="F81" s="207"/>
    </row>
    <row r="82" spans="1:6" s="209" customFormat="1" ht="30" customHeight="1" x14ac:dyDescent="0.3">
      <c r="A82" s="205" t="s">
        <v>728</v>
      </c>
      <c r="B82" s="206" t="s">
        <v>59</v>
      </c>
      <c r="C82" s="207"/>
      <c r="D82" s="207"/>
      <c r="E82" s="208">
        <v>525</v>
      </c>
      <c r="F82" s="207"/>
    </row>
    <row r="83" spans="1:6" s="209" customFormat="1" ht="30" customHeight="1" x14ac:dyDescent="0.3">
      <c r="A83" s="205" t="s">
        <v>706</v>
      </c>
      <c r="B83" s="206" t="s">
        <v>49</v>
      </c>
      <c r="C83" s="207"/>
      <c r="D83" s="208">
        <v>395</v>
      </c>
      <c r="E83" s="207"/>
      <c r="F83" s="207"/>
    </row>
    <row r="84" spans="1:6" s="209" customFormat="1" ht="30" customHeight="1" x14ac:dyDescent="0.3">
      <c r="A84" s="205" t="s">
        <v>518</v>
      </c>
      <c r="B84" s="206" t="s">
        <v>49</v>
      </c>
      <c r="C84" s="207"/>
      <c r="D84" s="208">
        <v>395</v>
      </c>
      <c r="E84" s="207"/>
      <c r="F84" s="207"/>
    </row>
    <row r="85" spans="1:6" s="209" customFormat="1" ht="30" customHeight="1" x14ac:dyDescent="0.3">
      <c r="A85" s="205" t="s">
        <v>780</v>
      </c>
      <c r="B85" s="206" t="s">
        <v>59</v>
      </c>
      <c r="C85" s="207"/>
      <c r="D85" s="207"/>
      <c r="E85" s="208">
        <v>395</v>
      </c>
      <c r="F85" s="207"/>
    </row>
    <row r="86" spans="1:6" s="209" customFormat="1" ht="30" customHeight="1" x14ac:dyDescent="0.3">
      <c r="A86" s="205" t="s">
        <v>520</v>
      </c>
      <c r="B86" s="206" t="s">
        <v>55</v>
      </c>
      <c r="C86" s="207"/>
      <c r="D86" s="208">
        <v>395</v>
      </c>
      <c r="E86" s="207"/>
      <c r="F86" s="207"/>
    </row>
    <row r="87" spans="1:6" s="209" customFormat="1" ht="30" customHeight="1" thickBot="1" x14ac:dyDescent="0.35">
      <c r="A87" s="205" t="s">
        <v>524</v>
      </c>
      <c r="B87" s="206" t="s">
        <v>49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11" t="s">
        <v>82</v>
      </c>
      <c r="B88" s="211"/>
      <c r="C88" s="212">
        <v>2352.8000000000002</v>
      </c>
      <c r="D88" s="212">
        <v>18449</v>
      </c>
      <c r="E88" s="212">
        <v>5035</v>
      </c>
      <c r="F88" s="213"/>
    </row>
    <row r="89" spans="1:6" s="209" customFormat="1" ht="30" customHeight="1" x14ac:dyDescent="0.3">
      <c r="A89" s="214" t="s">
        <v>21</v>
      </c>
      <c r="B89" s="214"/>
      <c r="C89" s="214"/>
      <c r="D89" s="214"/>
      <c r="E89" s="214"/>
      <c r="F89" s="215">
        <v>25836.799999999999</v>
      </c>
    </row>
    <row r="90" spans="1:6" s="209" customFormat="1" ht="30" customHeight="1" x14ac:dyDescent="0.3">
      <c r="A90" s="68"/>
      <c r="B90" s="68"/>
      <c r="C90" s="68"/>
      <c r="D90" s="68"/>
      <c r="E90" s="68"/>
      <c r="F90" s="68"/>
    </row>
    <row r="91" spans="1:6" s="209" customFormat="1" ht="30" customHeight="1" x14ac:dyDescent="0.3"/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88:B88"/>
    <mergeCell ref="A89:E8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92D050"/>
    <pageSetUpPr fitToPage="1"/>
  </sheetPr>
  <dimension ref="A1:J246"/>
  <sheetViews>
    <sheetView topLeftCell="B17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28.6640625" customWidth="1"/>
    <col min="3" max="6" width="14.6640625" customWidth="1"/>
    <col min="7" max="7" width="8.6640625" customWidth="1"/>
    <col min="8" max="8" width="4.109375" customWidth="1"/>
    <col min="9" max="9" width="10.109375" customWidth="1"/>
    <col min="10" max="10" width="11.8867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414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1983</v>
      </c>
    </row>
    <row r="7" spans="1:10" x14ac:dyDescent="0.3">
      <c r="A7" t="s">
        <v>7</v>
      </c>
      <c r="C7" s="24">
        <v>172.8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4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17.260000000000002</v>
      </c>
      <c r="J12" s="234">
        <v>18.12</v>
      </c>
    </row>
    <row r="13" spans="1:10" x14ac:dyDescent="0.3">
      <c r="A13" t="s">
        <v>319</v>
      </c>
      <c r="I13" s="31"/>
      <c r="J13" s="25"/>
    </row>
    <row r="14" spans="1:10" x14ac:dyDescent="0.3">
      <c r="H14" s="28"/>
      <c r="I14" s="31"/>
      <c r="J14" s="25"/>
    </row>
    <row r="15" spans="1:10" ht="15.7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39360.42</v>
      </c>
      <c r="F21" s="152"/>
      <c r="G21" s="152">
        <v>37049.949999999997</v>
      </c>
      <c r="H21" s="152"/>
      <c r="I21" s="147">
        <f>E21-G21</f>
        <v>2310.4700000000012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39360.42</v>
      </c>
      <c r="F23" s="147"/>
      <c r="G23" s="147">
        <f>G21+G22</f>
        <v>37049.949999999997</v>
      </c>
      <c r="H23" s="147"/>
      <c r="I23" s="147">
        <f>I21+I22</f>
        <v>2310.4700000000012</v>
      </c>
      <c r="J23" s="147"/>
    </row>
    <row r="24" spans="1:10" ht="18" customHeight="1" x14ac:dyDescent="0.3">
      <c r="A24" s="33"/>
      <c r="B24" s="34" t="s">
        <v>85</v>
      </c>
      <c r="C24" s="36"/>
      <c r="D24" s="52"/>
      <c r="E24" s="52"/>
      <c r="F24" s="35"/>
      <c r="G24" s="35"/>
      <c r="H24" s="36"/>
      <c r="I24" s="34"/>
      <c r="J24" s="36">
        <v>2151.4699999999998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1.85</v>
      </c>
      <c r="H28" s="149"/>
      <c r="I28" s="147">
        <f>G28*$C$7*12</f>
        <v>3836.1600000000008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10.27</v>
      </c>
      <c r="H29" s="149"/>
      <c r="I29" s="147">
        <f>G29*$C$7*12</f>
        <v>21295.871999999999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2177.2800000000002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2.21</v>
      </c>
      <c r="H31" s="146"/>
      <c r="I31" s="147">
        <f t="shared" ref="I31:I37" si="0">G31*$C$7*12</f>
        <v>4582.6560000000009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953.85600000000022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601.34400000000005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456.19200000000006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3670.2720000000008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37573.631999999998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415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453</v>
      </c>
      <c r="B48" s="206" t="s">
        <v>322</v>
      </c>
      <c r="C48" s="207"/>
      <c r="D48" s="208">
        <v>500</v>
      </c>
      <c r="E48" s="207"/>
      <c r="F48" s="207"/>
    </row>
    <row r="49" spans="1:6" s="209" customFormat="1" ht="30" customHeight="1" x14ac:dyDescent="0.3">
      <c r="A49" s="205" t="s">
        <v>545</v>
      </c>
      <c r="B49" s="206" t="s">
        <v>322</v>
      </c>
      <c r="C49" s="207"/>
      <c r="D49" s="210">
        <v>1256</v>
      </c>
      <c r="E49" s="207"/>
      <c r="F49" s="207"/>
    </row>
    <row r="50" spans="1:6" s="209" customFormat="1" ht="30" customHeight="1" x14ac:dyDescent="0.3">
      <c r="A50" s="205" t="s">
        <v>469</v>
      </c>
      <c r="B50" s="206" t="s">
        <v>322</v>
      </c>
      <c r="C50" s="207"/>
      <c r="D50" s="210">
        <v>3140</v>
      </c>
      <c r="E50" s="207"/>
      <c r="F50" s="207"/>
    </row>
    <row r="51" spans="1:6" s="209" customFormat="1" ht="30" customHeight="1" x14ac:dyDescent="0.3">
      <c r="A51" s="205" t="s">
        <v>557</v>
      </c>
      <c r="B51" s="206" t="s">
        <v>310</v>
      </c>
      <c r="C51" s="207"/>
      <c r="D51" s="207"/>
      <c r="E51" s="210">
        <v>1022</v>
      </c>
      <c r="F51" s="207"/>
    </row>
    <row r="52" spans="1:6" s="209" customFormat="1" ht="30" customHeight="1" x14ac:dyDescent="0.3">
      <c r="A52" s="205" t="s">
        <v>561</v>
      </c>
      <c r="B52" s="206" t="s">
        <v>63</v>
      </c>
      <c r="C52" s="208">
        <v>205</v>
      </c>
      <c r="D52" s="207"/>
      <c r="E52" s="207"/>
      <c r="F52" s="207"/>
    </row>
    <row r="53" spans="1:6" s="209" customFormat="1" ht="30" customHeight="1" x14ac:dyDescent="0.3">
      <c r="A53" s="205" t="s">
        <v>662</v>
      </c>
      <c r="B53" s="206" t="s">
        <v>322</v>
      </c>
      <c r="C53" s="207"/>
      <c r="D53" s="210">
        <v>7536</v>
      </c>
      <c r="E53" s="207"/>
      <c r="F53" s="207"/>
    </row>
    <row r="54" spans="1:6" s="209" customFormat="1" ht="30" customHeight="1" x14ac:dyDescent="0.3">
      <c r="A54" s="205" t="s">
        <v>813</v>
      </c>
      <c r="B54" s="206" t="s">
        <v>322</v>
      </c>
      <c r="C54" s="207"/>
      <c r="D54" s="210">
        <v>5024</v>
      </c>
      <c r="E54" s="207"/>
      <c r="F54" s="207"/>
    </row>
    <row r="55" spans="1:6" s="209" customFormat="1" ht="30" customHeight="1" x14ac:dyDescent="0.3">
      <c r="A55" s="205" t="s">
        <v>786</v>
      </c>
      <c r="B55" s="206" t="s">
        <v>480</v>
      </c>
      <c r="C55" s="207"/>
      <c r="D55" s="210">
        <v>3950</v>
      </c>
      <c r="E55" s="207"/>
      <c r="F55" s="207"/>
    </row>
    <row r="56" spans="1:6" s="209" customFormat="1" ht="30" customHeight="1" x14ac:dyDescent="0.3">
      <c r="A56" s="205" t="s">
        <v>798</v>
      </c>
      <c r="B56" s="206" t="s">
        <v>322</v>
      </c>
      <c r="C56" s="207"/>
      <c r="D56" s="210">
        <v>5024</v>
      </c>
      <c r="E56" s="207"/>
      <c r="F56" s="207"/>
    </row>
    <row r="57" spans="1:6" s="209" customFormat="1" ht="30" customHeight="1" x14ac:dyDescent="0.3">
      <c r="A57" s="205" t="s">
        <v>671</v>
      </c>
      <c r="B57" s="206" t="s">
        <v>76</v>
      </c>
      <c r="C57" s="210">
        <v>7177.5</v>
      </c>
      <c r="D57" s="207"/>
      <c r="E57" s="207"/>
      <c r="F57" s="207"/>
    </row>
    <row r="58" spans="1:6" s="209" customFormat="1" ht="30" customHeight="1" x14ac:dyDescent="0.3">
      <c r="A58" s="205" t="s">
        <v>671</v>
      </c>
      <c r="B58" s="206" t="s">
        <v>322</v>
      </c>
      <c r="C58" s="207"/>
      <c r="D58" s="210">
        <v>5652</v>
      </c>
      <c r="E58" s="207"/>
      <c r="F58" s="207"/>
    </row>
    <row r="59" spans="1:6" s="209" customFormat="1" ht="30" customHeight="1" x14ac:dyDescent="0.3">
      <c r="A59" s="205" t="s">
        <v>492</v>
      </c>
      <c r="B59" s="206" t="s">
        <v>322</v>
      </c>
      <c r="C59" s="207"/>
      <c r="D59" s="210">
        <v>5024</v>
      </c>
      <c r="E59" s="207"/>
      <c r="F59" s="207"/>
    </row>
    <row r="60" spans="1:6" s="209" customFormat="1" ht="30" customHeight="1" x14ac:dyDescent="0.3">
      <c r="A60" s="205" t="s">
        <v>677</v>
      </c>
      <c r="B60" s="206" t="s">
        <v>81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771</v>
      </c>
      <c r="B61" s="206" t="s">
        <v>322</v>
      </c>
      <c r="C61" s="207"/>
      <c r="D61" s="208">
        <v>628</v>
      </c>
      <c r="E61" s="207"/>
      <c r="F61" s="207"/>
    </row>
    <row r="62" spans="1:6" s="209" customFormat="1" ht="30" customHeight="1" x14ac:dyDescent="0.3">
      <c r="A62" s="205" t="s">
        <v>637</v>
      </c>
      <c r="B62" s="206" t="s">
        <v>77</v>
      </c>
      <c r="C62" s="208">
        <v>410</v>
      </c>
      <c r="D62" s="207"/>
      <c r="E62" s="207"/>
      <c r="F62" s="207"/>
    </row>
    <row r="63" spans="1:6" s="209" customFormat="1" ht="30" customHeight="1" x14ac:dyDescent="0.3">
      <c r="A63" s="205" t="s">
        <v>881</v>
      </c>
      <c r="B63" s="206" t="s">
        <v>65</v>
      </c>
      <c r="C63" s="207"/>
      <c r="D63" s="210">
        <v>1185</v>
      </c>
      <c r="E63" s="207"/>
      <c r="F63" s="207"/>
    </row>
    <row r="64" spans="1:6" s="209" customFormat="1" ht="30" customHeight="1" x14ac:dyDescent="0.3">
      <c r="A64" s="205" t="s">
        <v>509</v>
      </c>
      <c r="B64" s="206" t="s">
        <v>322</v>
      </c>
      <c r="C64" s="207"/>
      <c r="D64" s="210">
        <v>4396</v>
      </c>
      <c r="E64" s="207"/>
      <c r="F64" s="207"/>
    </row>
    <row r="65" spans="1:6" s="209" customFormat="1" ht="30" customHeight="1" x14ac:dyDescent="0.3">
      <c r="A65" s="205" t="s">
        <v>718</v>
      </c>
      <c r="B65" s="206" t="s">
        <v>322</v>
      </c>
      <c r="C65" s="207"/>
      <c r="D65" s="210">
        <v>3140</v>
      </c>
      <c r="E65" s="207"/>
      <c r="F65" s="207"/>
    </row>
    <row r="66" spans="1:6" s="209" customFormat="1" ht="30" customHeight="1" thickBot="1" x14ac:dyDescent="0.35">
      <c r="A66" s="205" t="s">
        <v>802</v>
      </c>
      <c r="B66" s="206" t="s">
        <v>322</v>
      </c>
      <c r="C66" s="207"/>
      <c r="D66" s="210">
        <v>3140</v>
      </c>
      <c r="E66" s="207"/>
      <c r="F66" s="207"/>
    </row>
    <row r="67" spans="1:6" s="209" customFormat="1" ht="30" customHeight="1" x14ac:dyDescent="0.3">
      <c r="A67" s="211" t="s">
        <v>82</v>
      </c>
      <c r="B67" s="211"/>
      <c r="C67" s="212">
        <v>7792.5</v>
      </c>
      <c r="D67" s="212">
        <v>49990</v>
      </c>
      <c r="E67" s="212">
        <v>1022</v>
      </c>
      <c r="F67" s="213"/>
    </row>
    <row r="68" spans="1:6" s="209" customFormat="1" ht="30" customHeight="1" x14ac:dyDescent="0.3">
      <c r="A68" s="214" t="s">
        <v>21</v>
      </c>
      <c r="B68" s="214"/>
      <c r="C68" s="214"/>
      <c r="D68" s="214"/>
      <c r="E68" s="214"/>
      <c r="F68" s="215">
        <v>58804.5</v>
      </c>
    </row>
    <row r="69" spans="1:6" s="209" customFormat="1" ht="30" customHeight="1" x14ac:dyDescent="0.3">
      <c r="A69" s="68"/>
      <c r="B69" s="68"/>
      <c r="C69" s="68"/>
      <c r="D69" s="68"/>
      <c r="E69" s="68"/>
      <c r="F69" s="68"/>
    </row>
    <row r="70" spans="1:6" s="209" customFormat="1" ht="30" customHeight="1" x14ac:dyDescent="0.3">
      <c r="A70" s="68"/>
      <c r="B70" s="68"/>
      <c r="C70" s="68"/>
      <c r="D70" s="68"/>
      <c r="E70" s="68"/>
      <c r="F70" s="68"/>
    </row>
    <row r="71" spans="1:6" s="209" customFormat="1" ht="30" customHeight="1" x14ac:dyDescent="0.3">
      <c r="A71" s="68"/>
      <c r="B71" s="68"/>
      <c r="C71" s="68"/>
      <c r="D71" s="68"/>
      <c r="E71" s="68"/>
      <c r="F71" s="68"/>
    </row>
    <row r="72" spans="1:6" s="209" customFormat="1" ht="30" customHeight="1" x14ac:dyDescent="0.3">
      <c r="A72" s="68"/>
      <c r="B72" s="68"/>
      <c r="C72" s="68"/>
      <c r="D72" s="68"/>
      <c r="E72" s="68"/>
      <c r="F72" s="68"/>
    </row>
    <row r="73" spans="1:6" s="209" customFormat="1" ht="30" customHeight="1" x14ac:dyDescent="0.3">
      <c r="A73" s="68"/>
      <c r="B73" s="68"/>
      <c r="C73" s="68"/>
      <c r="D73" s="68"/>
      <c r="E73" s="68"/>
      <c r="F73" s="68"/>
    </row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67:B67"/>
    <mergeCell ref="A68:E68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92D050"/>
    <pageSetUpPr fitToPage="1"/>
  </sheetPr>
  <dimension ref="A1:J246"/>
  <sheetViews>
    <sheetView topLeftCell="A8" zoomScale="70" zoomScaleNormal="70" workbookViewId="0">
      <selection activeCell="A29" sqref="A29:XFD31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417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1965</v>
      </c>
    </row>
    <row r="7" spans="1:10" x14ac:dyDescent="0.3">
      <c r="A7" t="s">
        <v>7</v>
      </c>
      <c r="C7" s="24">
        <v>337.8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60"/>
      <c r="I11" s="239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37016.18</v>
      </c>
      <c r="F21" s="152"/>
      <c r="G21" s="152">
        <v>27714.47</v>
      </c>
      <c r="H21" s="152"/>
      <c r="I21" s="147">
        <f>SUM(E21-G21)</f>
        <v>9301.7099999999991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ABS(E21+E22)</f>
        <v>37016.18</v>
      </c>
      <c r="F23" s="147"/>
      <c r="G23" s="147">
        <f>ABS(G21+G22)</f>
        <v>27714.47</v>
      </c>
      <c r="H23" s="147"/>
      <c r="I23" s="147">
        <f>I21+I22</f>
        <v>9301.7099999999991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24707.599999999999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19295.135999999999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4256.2800000000007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405.36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1864.6559999999999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1175.5440000000001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891.79200000000003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7174.8720000000012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35063.64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418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469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657</v>
      </c>
      <c r="B48" s="206" t="s">
        <v>59</v>
      </c>
      <c r="C48" s="207"/>
      <c r="D48" s="207"/>
      <c r="E48" s="208">
        <v>790</v>
      </c>
      <c r="F48" s="207"/>
    </row>
    <row r="49" spans="1:6" s="209" customFormat="1" ht="30" customHeight="1" x14ac:dyDescent="0.3">
      <c r="A49" s="205" t="s">
        <v>561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571</v>
      </c>
      <c r="B50" s="206" t="s">
        <v>137</v>
      </c>
      <c r="C50" s="208">
        <v>898</v>
      </c>
      <c r="D50" s="207"/>
      <c r="E50" s="207"/>
      <c r="F50" s="207"/>
    </row>
    <row r="51" spans="1:6" s="209" customFormat="1" ht="30" customHeight="1" x14ac:dyDescent="0.3">
      <c r="A51" s="205" t="s">
        <v>711</v>
      </c>
      <c r="B51" s="206" t="s">
        <v>130</v>
      </c>
      <c r="C51" s="207"/>
      <c r="D51" s="207"/>
      <c r="E51" s="208">
        <v>517</v>
      </c>
      <c r="F51" s="207"/>
    </row>
    <row r="52" spans="1:6" s="209" customFormat="1" ht="30" customHeight="1" thickBot="1" x14ac:dyDescent="0.35">
      <c r="A52" s="205" t="s">
        <v>637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11" t="s">
        <v>82</v>
      </c>
      <c r="B53" s="211"/>
      <c r="C53" s="212">
        <v>1513</v>
      </c>
      <c r="D53" s="213"/>
      <c r="E53" s="212">
        <v>1702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3215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3:B53"/>
    <mergeCell ref="A54:E54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00B050"/>
    <pageSetUpPr fitToPage="1"/>
  </sheetPr>
  <dimension ref="A1:J246"/>
  <sheetViews>
    <sheetView topLeftCell="A14" zoomScale="70" zoomScaleNormal="70" workbookViewId="0">
      <selection activeCell="B33" sqref="B33:E33"/>
    </sheetView>
  </sheetViews>
  <sheetFormatPr defaultRowHeight="14.4" x14ac:dyDescent="0.3"/>
  <cols>
    <col min="1" max="1" width="11.77734375" customWidth="1"/>
    <col min="2" max="2" width="49.21875" customWidth="1"/>
    <col min="3" max="5" width="14.6640625" customWidth="1"/>
    <col min="6" max="6" width="10.5546875" customWidth="1"/>
    <col min="7" max="7" width="10.109375" customWidth="1"/>
    <col min="8" max="8" width="4.109375" customWidth="1"/>
    <col min="9" max="9" width="10.664062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419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324.3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45337.24</v>
      </c>
      <c r="F21" s="152"/>
      <c r="G21" s="152">
        <v>41081.910000000003</v>
      </c>
      <c r="H21" s="152"/>
      <c r="I21" s="147">
        <f>SUM(E21-G21)</f>
        <v>4255.3299999999945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ABS(E21+E22)</f>
        <v>45337.24</v>
      </c>
      <c r="F23" s="147"/>
      <c r="G23" s="147">
        <f>ABS(G21+G22)</f>
        <v>41081.910000000003</v>
      </c>
      <c r="H23" s="147"/>
      <c r="I23" s="147">
        <f>I21+I22</f>
        <v>4255.3299999999945</v>
      </c>
      <c r="J23" s="147"/>
    </row>
    <row r="24" spans="1:10" ht="15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7989.87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7">
        <v>4.9400000000000004</v>
      </c>
      <c r="H28" s="168"/>
      <c r="I28" s="147">
        <f>G28*$C$7*12</f>
        <v>19224.504000000001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7">
        <v>1.49</v>
      </c>
      <c r="H29" s="168"/>
      <c r="I29" s="147">
        <f>G29*$C$7*12</f>
        <v>5798.4840000000004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9">
        <v>1.05</v>
      </c>
      <c r="H30" s="170"/>
      <c r="I30" s="147">
        <f>G30*$C$7*12</f>
        <v>4086.1800000000003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69">
        <v>0.99</v>
      </c>
      <c r="H31" s="170"/>
      <c r="I31" s="147">
        <f t="shared" ref="I31:I37" si="0">G31*$C$7*12</f>
        <v>3852.6840000000002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69">
        <v>0</v>
      </c>
      <c r="H32" s="170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9">
        <v>0</v>
      </c>
      <c r="H33" s="170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9">
        <v>0.46</v>
      </c>
      <c r="H34" s="170"/>
      <c r="I34" s="147">
        <f t="shared" si="0"/>
        <v>1790.1360000000004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9">
        <v>0.28999999999999998</v>
      </c>
      <c r="H35" s="170"/>
      <c r="I35" s="147">
        <f t="shared" si="0"/>
        <v>1128.5639999999999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9">
        <v>0.22</v>
      </c>
      <c r="H36" s="170"/>
      <c r="I36" s="147">
        <f t="shared" si="0"/>
        <v>856.15200000000004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9">
        <v>1.77</v>
      </c>
      <c r="H37" s="170"/>
      <c r="I37" s="147">
        <f t="shared" si="0"/>
        <v>6888.1320000000014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>
        <f>SUM(G28:H37)</f>
        <v>11.21</v>
      </c>
      <c r="H38" s="149"/>
      <c r="I38" s="147">
        <f>I28+I29+I30+I31+I32+I33+I34+I35+I36+I37</f>
        <v>43624.835999999996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420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803</v>
      </c>
      <c r="B47" s="45" t="s">
        <v>143</v>
      </c>
      <c r="C47" s="46"/>
      <c r="D47" s="46"/>
      <c r="E47" s="47">
        <v>866</v>
      </c>
      <c r="F47" s="46"/>
    </row>
    <row r="48" spans="1:10" s="209" customFormat="1" ht="30" customHeight="1" x14ac:dyDescent="0.3">
      <c r="A48" s="205" t="s">
        <v>469</v>
      </c>
      <c r="B48" s="206" t="s">
        <v>400</v>
      </c>
      <c r="C48" s="207"/>
      <c r="D48" s="207"/>
      <c r="E48" s="208">
        <v>395</v>
      </c>
      <c r="F48" s="207"/>
    </row>
    <row r="49" spans="1:6" s="209" customFormat="1" ht="30" customHeight="1" x14ac:dyDescent="0.3">
      <c r="A49" s="205" t="s">
        <v>471</v>
      </c>
      <c r="B49" s="206" t="s">
        <v>97</v>
      </c>
      <c r="C49" s="210">
        <v>5604</v>
      </c>
      <c r="D49" s="207"/>
      <c r="E49" s="207"/>
      <c r="F49" s="207"/>
    </row>
    <row r="50" spans="1:6" s="209" customFormat="1" ht="30" customHeight="1" x14ac:dyDescent="0.3">
      <c r="A50" s="205" t="s">
        <v>561</v>
      </c>
      <c r="B50" s="206" t="s">
        <v>63</v>
      </c>
      <c r="C50" s="208">
        <v>205</v>
      </c>
      <c r="D50" s="207"/>
      <c r="E50" s="207"/>
      <c r="F50" s="207"/>
    </row>
    <row r="51" spans="1:6" s="209" customFormat="1" ht="30" customHeight="1" x14ac:dyDescent="0.3">
      <c r="A51" s="205" t="s">
        <v>478</v>
      </c>
      <c r="B51" s="206" t="s">
        <v>75</v>
      </c>
      <c r="C51" s="210">
        <v>19037</v>
      </c>
      <c r="D51" s="207"/>
      <c r="E51" s="207"/>
      <c r="F51" s="207"/>
    </row>
    <row r="52" spans="1:6" s="209" customFormat="1" ht="30" customHeight="1" x14ac:dyDescent="0.3">
      <c r="A52" s="205" t="s">
        <v>786</v>
      </c>
      <c r="B52" s="206" t="s">
        <v>97</v>
      </c>
      <c r="C52" s="210">
        <v>3149</v>
      </c>
      <c r="D52" s="207"/>
      <c r="E52" s="207"/>
      <c r="F52" s="207"/>
    </row>
    <row r="53" spans="1:6" s="209" customFormat="1" ht="30" customHeight="1" x14ac:dyDescent="0.3">
      <c r="A53" s="205" t="s">
        <v>626</v>
      </c>
      <c r="B53" s="206" t="s">
        <v>147</v>
      </c>
      <c r="C53" s="210">
        <v>2290</v>
      </c>
      <c r="D53" s="207"/>
      <c r="E53" s="207"/>
      <c r="F53" s="207"/>
    </row>
    <row r="54" spans="1:6" s="209" customFormat="1" ht="30" customHeight="1" x14ac:dyDescent="0.3">
      <c r="A54" s="205" t="s">
        <v>629</v>
      </c>
      <c r="B54" s="206" t="s">
        <v>160</v>
      </c>
      <c r="C54" s="210">
        <v>4780</v>
      </c>
      <c r="D54" s="207"/>
      <c r="E54" s="207"/>
      <c r="F54" s="207"/>
    </row>
    <row r="55" spans="1:6" s="209" customFormat="1" ht="30" customHeight="1" x14ac:dyDescent="0.3">
      <c r="A55" s="205" t="s">
        <v>637</v>
      </c>
      <c r="B55" s="206" t="s">
        <v>77</v>
      </c>
      <c r="C55" s="208">
        <v>410</v>
      </c>
      <c r="D55" s="207"/>
      <c r="E55" s="207"/>
      <c r="F55" s="207"/>
    </row>
    <row r="56" spans="1:6" s="209" customFormat="1" ht="30" customHeight="1" thickBot="1" x14ac:dyDescent="0.35">
      <c r="A56" s="205" t="s">
        <v>802</v>
      </c>
      <c r="B56" s="206" t="s">
        <v>310</v>
      </c>
      <c r="C56" s="207"/>
      <c r="D56" s="207"/>
      <c r="E56" s="210">
        <v>1433</v>
      </c>
      <c r="F56" s="207"/>
    </row>
    <row r="57" spans="1:6" s="209" customFormat="1" ht="30" customHeight="1" x14ac:dyDescent="0.3">
      <c r="A57" s="211" t="s">
        <v>82</v>
      </c>
      <c r="B57" s="211"/>
      <c r="C57" s="212">
        <v>35475</v>
      </c>
      <c r="D57" s="213"/>
      <c r="E57" s="212">
        <v>2694</v>
      </c>
      <c r="F57" s="213"/>
    </row>
    <row r="58" spans="1:6" s="209" customFormat="1" ht="30" customHeight="1" x14ac:dyDescent="0.3">
      <c r="A58" s="214" t="s">
        <v>21</v>
      </c>
      <c r="B58" s="214"/>
      <c r="C58" s="214"/>
      <c r="D58" s="214"/>
      <c r="E58" s="214"/>
      <c r="F58" s="215">
        <v>38169</v>
      </c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>
      <c r="A61" s="68"/>
      <c r="B61" s="68"/>
      <c r="C61" s="68"/>
      <c r="D61" s="68"/>
      <c r="E61" s="68"/>
      <c r="F61" s="68"/>
    </row>
    <row r="62" spans="1:6" s="209" customFormat="1" ht="30" customHeight="1" x14ac:dyDescent="0.3">
      <c r="A62" s="220"/>
      <c r="B62" s="68"/>
      <c r="C62" s="68"/>
      <c r="D62" s="68"/>
      <c r="E62" s="68"/>
      <c r="F62" s="68"/>
    </row>
    <row r="63" spans="1:6" s="209" customFormat="1" ht="30" customHeight="1" x14ac:dyDescent="0.3">
      <c r="A63" s="68"/>
      <c r="B63" s="68"/>
      <c r="C63" s="68"/>
      <c r="D63" s="68"/>
      <c r="E63" s="68"/>
      <c r="F63" s="68"/>
    </row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A57:B57"/>
    <mergeCell ref="A58:E58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8" firstPageNumber="0" fitToHeight="3" orientation="landscape" horizontalDpi="300" verticalDpi="30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rgb="FF92D050"/>
    <pageSetUpPr fitToPage="1"/>
  </sheetPr>
  <dimension ref="A1:K249"/>
  <sheetViews>
    <sheetView zoomScale="70" zoomScaleNormal="70" workbookViewId="0">
      <selection activeCell="I11" sqref="I11:J12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7.77734375" customWidth="1"/>
    <col min="11" max="11" width="10.109375" customWidth="1"/>
    <col min="12" max="1025" width="9" customWidth="1"/>
  </cols>
  <sheetData>
    <row r="1" spans="1:11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421</v>
      </c>
      <c r="I2" s="156"/>
      <c r="J2" s="156"/>
    </row>
    <row r="3" spans="1:11" ht="11.25" customHeight="1" x14ac:dyDescent="0.3"/>
    <row r="4" spans="1:11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1" ht="11.25" customHeight="1" x14ac:dyDescent="0.3">
      <c r="A5" s="21"/>
    </row>
    <row r="6" spans="1:11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1" x14ac:dyDescent="0.3">
      <c r="A7" t="s">
        <v>7</v>
      </c>
      <c r="C7" s="24">
        <v>89.8</v>
      </c>
      <c r="D7" s="23" t="s">
        <v>8</v>
      </c>
      <c r="E7" s="158" t="s">
        <v>9</v>
      </c>
      <c r="F7" s="158"/>
      <c r="G7" s="158"/>
      <c r="I7" s="24">
        <v>1</v>
      </c>
    </row>
    <row r="8" spans="1:11" x14ac:dyDescent="0.3">
      <c r="C8" s="25"/>
      <c r="E8" s="158" t="s">
        <v>10</v>
      </c>
      <c r="F8" s="158"/>
      <c r="G8" s="158"/>
      <c r="I8" s="24">
        <v>2</v>
      </c>
    </row>
    <row r="9" spans="1:11" ht="10.5" customHeight="1" x14ac:dyDescent="0.3"/>
    <row r="10" spans="1:11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1" ht="12.75" customHeight="1" x14ac:dyDescent="0.3">
      <c r="H11" s="60"/>
      <c r="I11" s="237">
        <v>43344</v>
      </c>
      <c r="J11" s="237">
        <v>43709</v>
      </c>
      <c r="K11" s="104"/>
    </row>
    <row r="12" spans="1:11" x14ac:dyDescent="0.3">
      <c r="A12" t="s">
        <v>12</v>
      </c>
      <c r="G12" t="s">
        <v>13</v>
      </c>
      <c r="H12" s="28"/>
      <c r="I12" s="238">
        <v>6.76</v>
      </c>
      <c r="J12" s="235">
        <v>7.09</v>
      </c>
      <c r="K12" s="51"/>
    </row>
    <row r="13" spans="1:11" ht="14.25" customHeight="1" x14ac:dyDescent="0.3">
      <c r="H13" s="28"/>
      <c r="I13" s="50"/>
      <c r="J13" s="31"/>
    </row>
    <row r="14" spans="1:11" x14ac:dyDescent="0.3">
      <c r="H14" s="28"/>
      <c r="I14" s="50"/>
      <c r="J14" s="25"/>
    </row>
    <row r="15" spans="1:11" ht="10.5" customHeight="1" x14ac:dyDescent="0.3"/>
    <row r="16" spans="1:11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>
        <v>1</v>
      </c>
      <c r="B20" s="137" t="s">
        <v>20</v>
      </c>
      <c r="C20" s="137"/>
      <c r="D20" s="137"/>
      <c r="E20" s="152">
        <v>7406.64</v>
      </c>
      <c r="F20" s="152"/>
      <c r="G20" s="152">
        <v>7376.1</v>
      </c>
      <c r="H20" s="152"/>
      <c r="I20" s="147">
        <f>SUM(E20-G20)</f>
        <v>30.539999999999964</v>
      </c>
      <c r="J20" s="147"/>
    </row>
    <row r="21" spans="1:10" ht="45" customHeight="1" x14ac:dyDescent="0.3">
      <c r="A21" s="33">
        <v>2</v>
      </c>
      <c r="B21" s="139" t="s">
        <v>898</v>
      </c>
      <c r="C21" s="139"/>
      <c r="D21" s="139"/>
      <c r="E21" s="153"/>
      <c r="F21" s="153"/>
      <c r="G21" s="153"/>
      <c r="H21" s="153"/>
      <c r="I21" s="154"/>
      <c r="J21" s="154"/>
    </row>
    <row r="22" spans="1:10" ht="15" customHeight="1" x14ac:dyDescent="0.3">
      <c r="A22" s="33"/>
      <c r="B22" s="150" t="s">
        <v>21</v>
      </c>
      <c r="C22" s="150"/>
      <c r="D22" s="150"/>
      <c r="E22" s="147">
        <f>SUM(E20:E21)</f>
        <v>7406.64</v>
      </c>
      <c r="F22" s="147"/>
      <c r="G22" s="147">
        <f>SUM(G20:G21)</f>
        <v>7376.1</v>
      </c>
      <c r="H22" s="147"/>
      <c r="I22" s="147">
        <f>I20+I21</f>
        <v>30.539999999999964</v>
      </c>
      <c r="J22" s="147"/>
    </row>
    <row r="23" spans="1:10" ht="17.25" customHeight="1" x14ac:dyDescent="0.3">
      <c r="A23" s="33"/>
      <c r="B23" s="105" t="s">
        <v>295</v>
      </c>
      <c r="C23" s="106"/>
      <c r="D23" s="106"/>
      <c r="E23" s="106"/>
      <c r="F23" s="106"/>
      <c r="G23" s="106"/>
      <c r="H23" s="107"/>
      <c r="I23" s="34"/>
      <c r="J23" s="36">
        <v>0</v>
      </c>
    </row>
    <row r="24" spans="1:10" x14ac:dyDescent="0.3">
      <c r="A24" s="32" t="s">
        <v>23</v>
      </c>
      <c r="B24" t="s">
        <v>85</v>
      </c>
    </row>
    <row r="25" spans="1:10" ht="10.5" customHeight="1" x14ac:dyDescent="0.3"/>
    <row r="26" spans="1:10" ht="59.4" customHeight="1" x14ac:dyDescent="0.3">
      <c r="A26" s="37" t="s">
        <v>24</v>
      </c>
      <c r="B26" s="151" t="s">
        <v>25</v>
      </c>
      <c r="C26" s="151"/>
      <c r="D26" s="151"/>
      <c r="E26" s="151"/>
      <c r="F26" s="37" t="s">
        <v>26</v>
      </c>
      <c r="G26" s="151" t="s">
        <v>27</v>
      </c>
      <c r="H26" s="151"/>
      <c r="I26" s="151" t="s">
        <v>28</v>
      </c>
      <c r="J26" s="151"/>
    </row>
    <row r="27" spans="1:10" ht="39" customHeight="1" x14ac:dyDescent="0.3">
      <c r="A27" s="38">
        <v>1</v>
      </c>
      <c r="B27" s="145" t="s">
        <v>29</v>
      </c>
      <c r="C27" s="145"/>
      <c r="D27" s="145"/>
      <c r="E27" s="145"/>
      <c r="F27" s="33" t="s">
        <v>13</v>
      </c>
      <c r="G27" s="149">
        <v>3.86</v>
      </c>
      <c r="H27" s="149"/>
      <c r="I27" s="147">
        <f>G27*$C$7*12</f>
        <v>4159.5360000000001</v>
      </c>
      <c r="J27" s="147"/>
    </row>
    <row r="28" spans="1:10" ht="45" customHeight="1" x14ac:dyDescent="0.3">
      <c r="A28" s="38">
        <v>2</v>
      </c>
      <c r="B28" s="145" t="s">
        <v>30</v>
      </c>
      <c r="C28" s="145"/>
      <c r="D28" s="145"/>
      <c r="E28" s="145"/>
      <c r="F28" s="124" t="s">
        <v>13</v>
      </c>
      <c r="G28" s="149">
        <v>0.37</v>
      </c>
      <c r="H28" s="149"/>
      <c r="I28" s="147">
        <f t="shared" ref="I28:I36" si="0">G28*$C$7*12</f>
        <v>398.71199999999999</v>
      </c>
      <c r="J28" s="147"/>
    </row>
    <row r="29" spans="1:10" ht="30" customHeight="1" x14ac:dyDescent="0.3">
      <c r="A29" s="38">
        <v>3</v>
      </c>
      <c r="B29" s="145" t="s">
        <v>31</v>
      </c>
      <c r="C29" s="145"/>
      <c r="D29" s="145"/>
      <c r="E29" s="145"/>
      <c r="F29" s="124" t="s">
        <v>13</v>
      </c>
      <c r="G29" s="146">
        <v>1.05</v>
      </c>
      <c r="H29" s="146"/>
      <c r="I29" s="147">
        <f t="shared" si="0"/>
        <v>1131.48</v>
      </c>
      <c r="J29" s="147"/>
    </row>
    <row r="30" spans="1:10" ht="30" customHeight="1" x14ac:dyDescent="0.3">
      <c r="A30" s="38">
        <v>4</v>
      </c>
      <c r="B30" s="145" t="s">
        <v>106</v>
      </c>
      <c r="C30" s="145"/>
      <c r="D30" s="145"/>
      <c r="E30" s="145"/>
      <c r="F30" s="124" t="s">
        <v>13</v>
      </c>
      <c r="G30" s="146">
        <v>0.1</v>
      </c>
      <c r="H30" s="146"/>
      <c r="I30" s="147">
        <f t="shared" si="0"/>
        <v>107.76</v>
      </c>
      <c r="J30" s="147"/>
    </row>
    <row r="31" spans="1:10" ht="25.05" customHeight="1" x14ac:dyDescent="0.3">
      <c r="A31" s="38">
        <v>5</v>
      </c>
      <c r="B31" s="145" t="s">
        <v>107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6</v>
      </c>
      <c r="B32" s="145" t="s">
        <v>87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7</v>
      </c>
      <c r="B33" s="145" t="s">
        <v>35</v>
      </c>
      <c r="C33" s="145"/>
      <c r="D33" s="145"/>
      <c r="E33" s="145"/>
      <c r="F33" s="33" t="s">
        <v>13</v>
      </c>
      <c r="G33" s="146">
        <v>0.46</v>
      </c>
      <c r="H33" s="146"/>
      <c r="I33" s="147">
        <f t="shared" si="0"/>
        <v>495.69600000000003</v>
      </c>
      <c r="J33" s="147"/>
    </row>
    <row r="34" spans="1:10" ht="25.05" customHeight="1" x14ac:dyDescent="0.3">
      <c r="A34" s="38">
        <v>8</v>
      </c>
      <c r="B34" s="145" t="s">
        <v>36</v>
      </c>
      <c r="C34" s="145"/>
      <c r="D34" s="145"/>
      <c r="E34" s="145"/>
      <c r="F34" s="33" t="s">
        <v>13</v>
      </c>
      <c r="G34" s="146">
        <v>0.28999999999999998</v>
      </c>
      <c r="H34" s="146"/>
      <c r="I34" s="147">
        <f t="shared" si="0"/>
        <v>312.50399999999996</v>
      </c>
      <c r="J34" s="147"/>
    </row>
    <row r="35" spans="1:10" ht="25.05" customHeight="1" x14ac:dyDescent="0.3">
      <c r="A35" s="38">
        <v>9</v>
      </c>
      <c r="B35" s="145" t="s">
        <v>37</v>
      </c>
      <c r="C35" s="145"/>
      <c r="D35" s="145"/>
      <c r="E35" s="145"/>
      <c r="F35" s="33" t="s">
        <v>13</v>
      </c>
      <c r="G35" s="146">
        <v>0.22</v>
      </c>
      <c r="H35" s="146"/>
      <c r="I35" s="147">
        <f t="shared" si="0"/>
        <v>237.072</v>
      </c>
      <c r="J35" s="147"/>
    </row>
    <row r="36" spans="1:10" ht="25.05" customHeight="1" x14ac:dyDescent="0.3">
      <c r="A36" s="38">
        <v>10</v>
      </c>
      <c r="B36" s="145" t="s">
        <v>38</v>
      </c>
      <c r="C36" s="145"/>
      <c r="D36" s="145"/>
      <c r="E36" s="145"/>
      <c r="F36" s="33" t="s">
        <v>13</v>
      </c>
      <c r="G36" s="146">
        <v>0.74</v>
      </c>
      <c r="H36" s="146"/>
      <c r="I36" s="147">
        <f t="shared" si="0"/>
        <v>797.42399999999998</v>
      </c>
      <c r="J36" s="147"/>
    </row>
    <row r="37" spans="1:10" ht="25.05" customHeight="1" x14ac:dyDescent="0.3">
      <c r="A37" s="33"/>
      <c r="B37" s="148" t="s">
        <v>39</v>
      </c>
      <c r="C37" s="148"/>
      <c r="D37" s="148"/>
      <c r="E37" s="148"/>
      <c r="F37" s="33"/>
      <c r="G37" s="149"/>
      <c r="H37" s="149"/>
      <c r="I37" s="147">
        <f>SUM(I27:J36)</f>
        <v>7640.1839999999993</v>
      </c>
      <c r="J37" s="147"/>
    </row>
    <row r="38" spans="1:10" ht="25.05" customHeight="1" x14ac:dyDescent="0.3"/>
    <row r="39" spans="1:10" ht="25.05" customHeight="1" x14ac:dyDescent="0.3">
      <c r="B39" s="39"/>
      <c r="C39" s="39"/>
      <c r="D39" s="39"/>
      <c r="E39" s="39"/>
      <c r="F39" s="39"/>
      <c r="G39" s="39"/>
    </row>
    <row r="40" spans="1:10" ht="25.05" customHeight="1" x14ac:dyDescent="0.4">
      <c r="B40" s="134" t="s">
        <v>40</v>
      </c>
      <c r="C40" s="134"/>
      <c r="D40" s="134"/>
      <c r="E40" s="134"/>
      <c r="F40" s="134"/>
      <c r="G40" s="134"/>
    </row>
    <row r="41" spans="1:10" x14ac:dyDescent="0.3">
      <c r="B41" s="39"/>
      <c r="C41" s="39"/>
      <c r="D41" s="39"/>
      <c r="E41" s="39"/>
      <c r="F41" s="39"/>
      <c r="G41" s="39"/>
    </row>
    <row r="42" spans="1:10" ht="17.399999999999999" x14ac:dyDescent="0.3">
      <c r="B42" s="40" t="s">
        <v>834</v>
      </c>
      <c r="C42" s="39"/>
      <c r="D42" s="39"/>
      <c r="E42" s="39"/>
      <c r="F42" s="39"/>
      <c r="G42" s="39"/>
    </row>
    <row r="43" spans="1:10" x14ac:dyDescent="0.3">
      <c r="B43" s="39"/>
      <c r="C43" s="39"/>
      <c r="D43" s="39"/>
      <c r="E43" s="39"/>
      <c r="F43" s="39"/>
      <c r="G43" s="39"/>
    </row>
    <row r="44" spans="1:10" ht="17.399999999999999" x14ac:dyDescent="0.3">
      <c r="B44" s="40" t="s">
        <v>448</v>
      </c>
      <c r="C44" s="39"/>
      <c r="D44" s="39"/>
      <c r="E44" s="39"/>
      <c r="F44" s="39"/>
      <c r="G44" s="39"/>
    </row>
    <row r="45" spans="1:10" ht="15" thickBot="1" x14ac:dyDescent="0.35">
      <c r="B45" s="39"/>
      <c r="C45" s="39"/>
      <c r="D45" s="39"/>
      <c r="E45" s="39"/>
      <c r="F45" s="39"/>
      <c r="G45" s="39"/>
    </row>
    <row r="46" spans="1:10" ht="51.6" thickBot="1" x14ac:dyDescent="0.35">
      <c r="B46" s="41" t="s">
        <v>43</v>
      </c>
      <c r="C46" s="42" t="s">
        <v>44</v>
      </c>
      <c r="D46" s="42" t="s">
        <v>45</v>
      </c>
      <c r="E46" s="42" t="s">
        <v>46</v>
      </c>
      <c r="F46" s="42" t="s">
        <v>47</v>
      </c>
      <c r="G46" s="43" t="s">
        <v>48</v>
      </c>
    </row>
    <row r="47" spans="1:10" x14ac:dyDescent="0.3">
      <c r="B47" s="44" t="s">
        <v>634</v>
      </c>
      <c r="C47" s="45" t="s">
        <v>129</v>
      </c>
      <c r="D47" s="46"/>
      <c r="E47" s="46"/>
      <c r="F47" s="47">
        <v>790</v>
      </c>
      <c r="G47" s="46"/>
    </row>
    <row r="48" spans="1:10" ht="15" thickBot="1" x14ac:dyDescent="0.35">
      <c r="B48" s="44" t="s">
        <v>635</v>
      </c>
      <c r="C48" s="45" t="s">
        <v>835</v>
      </c>
      <c r="D48" s="46"/>
      <c r="E48" s="46"/>
      <c r="F48" s="47">
        <v>795</v>
      </c>
      <c r="G48" s="46"/>
    </row>
    <row r="49" spans="2:7" x14ac:dyDescent="0.3">
      <c r="B49" s="130" t="s">
        <v>82</v>
      </c>
      <c r="C49" s="130"/>
      <c r="D49" s="122"/>
      <c r="E49" s="122"/>
      <c r="F49" s="49">
        <v>1585</v>
      </c>
      <c r="G49" s="122"/>
    </row>
    <row r="50" spans="2:7" x14ac:dyDescent="0.3">
      <c r="B50" s="131" t="s">
        <v>21</v>
      </c>
      <c r="C50" s="131"/>
      <c r="D50" s="131"/>
      <c r="E50" s="131"/>
      <c r="F50" s="131"/>
      <c r="G50" s="123">
        <v>1585</v>
      </c>
    </row>
    <row r="51" spans="2:7" s="209" customFormat="1" ht="30" customHeight="1" x14ac:dyDescent="0.3"/>
    <row r="52" spans="2:7" s="209" customFormat="1" ht="30" customHeight="1" x14ac:dyDescent="0.3"/>
    <row r="53" spans="2:7" s="209" customFormat="1" ht="30" customHeight="1" x14ac:dyDescent="0.3"/>
    <row r="54" spans="2:7" s="209" customFormat="1" ht="30" customHeight="1" x14ac:dyDescent="0.3"/>
    <row r="55" spans="2:7" s="209" customFormat="1" ht="30" customHeight="1" x14ac:dyDescent="0.3"/>
    <row r="56" spans="2:7" s="209" customFormat="1" ht="30" customHeight="1" x14ac:dyDescent="0.3"/>
    <row r="57" spans="2:7" s="209" customFormat="1" ht="30" customHeight="1" x14ac:dyDescent="0.3"/>
    <row r="58" spans="2:7" s="209" customFormat="1" ht="30" customHeight="1" x14ac:dyDescent="0.3"/>
    <row r="59" spans="2:7" s="209" customFormat="1" ht="30" customHeight="1" x14ac:dyDescent="0.3"/>
    <row r="60" spans="2:7" s="209" customFormat="1" ht="30" customHeight="1" x14ac:dyDescent="0.3"/>
    <row r="61" spans="2:7" s="209" customFormat="1" ht="30" customHeight="1" x14ac:dyDescent="0.3"/>
    <row r="62" spans="2:7" s="209" customFormat="1" ht="30" customHeight="1" x14ac:dyDescent="0.3"/>
    <row r="63" spans="2:7" s="209" customFormat="1" ht="30" customHeight="1" x14ac:dyDescent="0.3"/>
    <row r="64" spans="2:7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  <row r="247" s="209" customFormat="1" ht="30" customHeight="1" x14ac:dyDescent="0.3"/>
    <row r="248" s="209" customFormat="1" ht="30" customHeight="1" x14ac:dyDescent="0.3"/>
    <row r="249" s="209" customFormat="1" ht="30" customHeight="1" x14ac:dyDescent="0.3"/>
  </sheetData>
  <mergeCells count="60">
    <mergeCell ref="G30:H30"/>
    <mergeCell ref="I30:J30"/>
    <mergeCell ref="B40:G40"/>
    <mergeCell ref="B49:C49"/>
    <mergeCell ref="B50:F5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31:E31"/>
    <mergeCell ref="G31:H31"/>
    <mergeCell ref="I31:J31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7:E37"/>
    <mergeCell ref="G37:H37"/>
    <mergeCell ref="I37:J37"/>
    <mergeCell ref="B35:E35"/>
    <mergeCell ref="G35:H35"/>
    <mergeCell ref="I35:J35"/>
    <mergeCell ref="B36:E36"/>
    <mergeCell ref="G36:H36"/>
    <mergeCell ref="I36:J36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00B050"/>
    <pageSetUpPr fitToPage="1"/>
  </sheetPr>
  <dimension ref="A1:J246"/>
  <sheetViews>
    <sheetView topLeftCell="B15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1.6640625" customWidth="1"/>
    <col min="10" max="10" width="11.8867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422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342.4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65155.519999999997</v>
      </c>
      <c r="F21" s="152"/>
      <c r="G21" s="152">
        <v>36266.769999999997</v>
      </c>
      <c r="H21" s="152"/>
      <c r="I21" s="147">
        <f>SUM(E21-G21)</f>
        <v>28888.75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ABS(E21+E22)</f>
        <v>65155.519999999997</v>
      </c>
      <c r="F23" s="147"/>
      <c r="G23" s="147">
        <f>ABS(G21+G22)</f>
        <v>36266.769999999997</v>
      </c>
      <c r="H23" s="147"/>
      <c r="I23" s="147">
        <f>I21+I22</f>
        <v>28888.75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82707.070000000007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21489.023999999998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16804.991999999998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4314.24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8710.6560000000009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1890.0479999999998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1191.5519999999999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903.93599999999992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7272.576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62577.024000000005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424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695</v>
      </c>
      <c r="B46" s="45" t="s">
        <v>63</v>
      </c>
      <c r="C46" s="47">
        <v>410</v>
      </c>
      <c r="D46" s="46"/>
      <c r="E46" s="46"/>
      <c r="F46" s="46"/>
    </row>
    <row r="47" spans="1:10" x14ac:dyDescent="0.3">
      <c r="A47" s="44" t="s">
        <v>483</v>
      </c>
      <c r="B47" s="45" t="s">
        <v>480</v>
      </c>
      <c r="C47" s="46"/>
      <c r="D47" s="48">
        <v>7110</v>
      </c>
      <c r="E47" s="46"/>
      <c r="F47" s="46"/>
    </row>
    <row r="48" spans="1:10" s="209" customFormat="1" ht="30" customHeight="1" x14ac:dyDescent="0.3">
      <c r="A48" s="205" t="s">
        <v>497</v>
      </c>
      <c r="B48" s="206" t="s">
        <v>81</v>
      </c>
      <c r="C48" s="207"/>
      <c r="D48" s="208">
        <v>395</v>
      </c>
      <c r="E48" s="207"/>
      <c r="F48" s="207"/>
    </row>
    <row r="49" spans="1:6" s="209" customFormat="1" ht="30" customHeight="1" x14ac:dyDescent="0.3">
      <c r="A49" s="205" t="s">
        <v>593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594</v>
      </c>
      <c r="B50" s="206" t="s">
        <v>884</v>
      </c>
      <c r="C50" s="208">
        <v>813</v>
      </c>
      <c r="D50" s="207"/>
      <c r="E50" s="207"/>
      <c r="F50" s="207"/>
    </row>
    <row r="51" spans="1:6" s="209" customFormat="1" ht="30" customHeight="1" thickBot="1" x14ac:dyDescent="0.35">
      <c r="A51" s="205" t="s">
        <v>594</v>
      </c>
      <c r="B51" s="206" t="s">
        <v>52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1633</v>
      </c>
      <c r="D52" s="212">
        <v>7900</v>
      </c>
      <c r="E52" s="213"/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9533</v>
      </c>
    </row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2:B52"/>
    <mergeCell ref="A53:E53"/>
    <mergeCell ref="A39:F39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92D050"/>
    <pageSetUpPr fitToPage="1"/>
  </sheetPr>
  <dimension ref="A1:J246"/>
  <sheetViews>
    <sheetView topLeftCell="A22" zoomScale="70" zoomScaleNormal="70" workbookViewId="0">
      <selection activeCell="I30" sqref="I30:J30"/>
    </sheetView>
  </sheetViews>
  <sheetFormatPr defaultRowHeight="14.4" x14ac:dyDescent="0.3"/>
  <cols>
    <col min="1" max="1" width="11.77734375" customWidth="1"/>
    <col min="2" max="2" width="42.21875" customWidth="1"/>
    <col min="3" max="6" width="14.6640625" customWidth="1"/>
    <col min="7" max="7" width="8.6640625" customWidth="1"/>
    <col min="8" max="8" width="4.109375" customWidth="1"/>
    <col min="9" max="9" width="10.554687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426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1964</v>
      </c>
    </row>
    <row r="7" spans="1:10" x14ac:dyDescent="0.3">
      <c r="A7" t="s">
        <v>7</v>
      </c>
      <c r="C7" s="24">
        <v>339.7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60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64600.89</v>
      </c>
      <c r="F21" s="152"/>
      <c r="G21" s="152">
        <v>49362.85</v>
      </c>
      <c r="H21" s="152"/>
      <c r="I21" s="147">
        <f>SUM(E21-G21)</f>
        <v>15238.04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64600.89</v>
      </c>
      <c r="F23" s="147"/>
      <c r="G23" s="147">
        <f>SUM(G21:G22)</f>
        <v>49362.85</v>
      </c>
      <c r="H23" s="147"/>
      <c r="I23" s="147">
        <f>I21+I22</f>
        <v>15238.04</v>
      </c>
      <c r="J23" s="147"/>
    </row>
    <row r="24" spans="1:10" ht="15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47844.43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21319.572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16672.475999999999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4280.22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8641.9680000000008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1875.144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1182.1559999999999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896.80799999999999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7215.2280000000001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62083.572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427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695</v>
      </c>
      <c r="B47" s="45" t="s">
        <v>63</v>
      </c>
      <c r="C47" s="47">
        <v>410</v>
      </c>
      <c r="D47" s="46"/>
      <c r="E47" s="46"/>
      <c r="F47" s="46"/>
    </row>
    <row r="48" spans="1:10" s="209" customFormat="1" ht="30" customHeight="1" x14ac:dyDescent="0.3">
      <c r="A48" s="205" t="s">
        <v>721</v>
      </c>
      <c r="B48" s="206" t="s">
        <v>56</v>
      </c>
      <c r="C48" s="207"/>
      <c r="D48" s="208">
        <v>395</v>
      </c>
      <c r="E48" s="207"/>
      <c r="F48" s="207"/>
    </row>
    <row r="49" spans="1:6" s="209" customFormat="1" ht="30" customHeight="1" x14ac:dyDescent="0.3">
      <c r="A49" s="205" t="s">
        <v>483</v>
      </c>
      <c r="B49" s="206" t="s">
        <v>480</v>
      </c>
      <c r="C49" s="207"/>
      <c r="D49" s="210">
        <v>7110</v>
      </c>
      <c r="E49" s="207"/>
      <c r="F49" s="207"/>
    </row>
    <row r="50" spans="1:6" s="209" customFormat="1" ht="30" customHeight="1" x14ac:dyDescent="0.3">
      <c r="A50" s="205" t="s">
        <v>764</v>
      </c>
      <c r="B50" s="206" t="s">
        <v>52</v>
      </c>
      <c r="C50" s="207"/>
      <c r="D50" s="210">
        <v>9950.5</v>
      </c>
      <c r="E50" s="207"/>
      <c r="F50" s="207"/>
    </row>
    <row r="51" spans="1:6" s="209" customFormat="1" ht="30" customHeight="1" x14ac:dyDescent="0.3">
      <c r="A51" s="205" t="s">
        <v>491</v>
      </c>
      <c r="B51" s="206" t="s">
        <v>109</v>
      </c>
      <c r="C51" s="207"/>
      <c r="D51" s="208">
        <v>790</v>
      </c>
      <c r="E51" s="207"/>
      <c r="F51" s="207"/>
    </row>
    <row r="52" spans="1:6" s="209" customFormat="1" ht="30" customHeight="1" x14ac:dyDescent="0.3">
      <c r="A52" s="205" t="s">
        <v>497</v>
      </c>
      <c r="B52" s="206" t="s">
        <v>81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498</v>
      </c>
      <c r="B53" s="206" t="s">
        <v>56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500</v>
      </c>
      <c r="B54" s="206" t="s">
        <v>54</v>
      </c>
      <c r="C54" s="207"/>
      <c r="D54" s="208">
        <v>395</v>
      </c>
      <c r="E54" s="207"/>
      <c r="F54" s="207"/>
    </row>
    <row r="55" spans="1:6" s="209" customFormat="1" ht="30" customHeight="1" x14ac:dyDescent="0.3">
      <c r="A55" s="205" t="s">
        <v>504</v>
      </c>
      <c r="B55" s="206" t="s">
        <v>56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593</v>
      </c>
      <c r="B56" s="206" t="s">
        <v>77</v>
      </c>
      <c r="C56" s="208">
        <v>410</v>
      </c>
      <c r="D56" s="207"/>
      <c r="E56" s="207"/>
      <c r="F56" s="207"/>
    </row>
    <row r="57" spans="1:6" s="209" customFormat="1" ht="30" customHeight="1" x14ac:dyDescent="0.3">
      <c r="A57" s="205" t="s">
        <v>593</v>
      </c>
      <c r="B57" s="206" t="s">
        <v>56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506</v>
      </c>
      <c r="B58" s="206" t="s">
        <v>52</v>
      </c>
      <c r="C58" s="207"/>
      <c r="D58" s="210">
        <v>1185</v>
      </c>
      <c r="E58" s="207"/>
      <c r="F58" s="207"/>
    </row>
    <row r="59" spans="1:6" s="209" customFormat="1" ht="30" customHeight="1" x14ac:dyDescent="0.3">
      <c r="A59" s="205" t="s">
        <v>510</v>
      </c>
      <c r="B59" s="206" t="s">
        <v>54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595</v>
      </c>
      <c r="B60" s="206" t="s">
        <v>52</v>
      </c>
      <c r="C60" s="207"/>
      <c r="D60" s="210">
        <v>1955</v>
      </c>
      <c r="E60" s="207"/>
      <c r="F60" s="207"/>
    </row>
    <row r="61" spans="1:6" s="209" customFormat="1" ht="30" customHeight="1" x14ac:dyDescent="0.3">
      <c r="A61" s="205" t="s">
        <v>596</v>
      </c>
      <c r="B61" s="206" t="s">
        <v>130</v>
      </c>
      <c r="C61" s="207"/>
      <c r="D61" s="207"/>
      <c r="E61" s="208">
        <v>439.2</v>
      </c>
      <c r="F61" s="207"/>
    </row>
    <row r="62" spans="1:6" s="209" customFormat="1" ht="30" customHeight="1" thickBot="1" x14ac:dyDescent="0.35">
      <c r="A62" s="205" t="s">
        <v>597</v>
      </c>
      <c r="B62" s="206" t="s">
        <v>52</v>
      </c>
      <c r="C62" s="207"/>
      <c r="D62" s="210">
        <v>1578</v>
      </c>
      <c r="E62" s="207"/>
      <c r="F62" s="207"/>
    </row>
    <row r="63" spans="1:6" s="209" customFormat="1" ht="30" customHeight="1" x14ac:dyDescent="0.3">
      <c r="A63" s="211" t="s">
        <v>82</v>
      </c>
      <c r="B63" s="211"/>
      <c r="C63" s="216">
        <v>820</v>
      </c>
      <c r="D63" s="212">
        <v>25333.5</v>
      </c>
      <c r="E63" s="216">
        <v>439.2</v>
      </c>
      <c r="F63" s="213"/>
    </row>
    <row r="64" spans="1:6" s="209" customFormat="1" ht="30" customHeight="1" x14ac:dyDescent="0.3">
      <c r="A64" s="214" t="s">
        <v>21</v>
      </c>
      <c r="B64" s="214"/>
      <c r="C64" s="214"/>
      <c r="D64" s="214"/>
      <c r="E64" s="214"/>
      <c r="F64" s="215">
        <v>26592.7</v>
      </c>
    </row>
    <row r="65" spans="1:6" s="209" customFormat="1" ht="30" customHeight="1" x14ac:dyDescent="0.3">
      <c r="A65" s="68"/>
      <c r="B65" s="68"/>
      <c r="C65" s="68"/>
      <c r="D65" s="68"/>
      <c r="E65" s="68"/>
      <c r="F65" s="68"/>
    </row>
    <row r="66" spans="1:6" s="209" customFormat="1" ht="30" customHeight="1" x14ac:dyDescent="0.3">
      <c r="A66" s="68"/>
      <c r="B66" s="68"/>
      <c r="C66" s="68"/>
      <c r="D66" s="68"/>
      <c r="E66" s="68"/>
      <c r="F66" s="68"/>
    </row>
    <row r="67" spans="1:6" s="209" customFormat="1" ht="30" customHeight="1" x14ac:dyDescent="0.3"/>
    <row r="68" spans="1:6" s="209" customFormat="1" ht="30" customHeight="1" x14ac:dyDescent="0.3"/>
    <row r="69" spans="1:6" s="209" customFormat="1" ht="30" customHeight="1" x14ac:dyDescent="0.3"/>
    <row r="70" spans="1:6" s="209" customFormat="1" ht="30" customHeight="1" x14ac:dyDescent="0.3"/>
    <row r="71" spans="1:6" s="209" customFormat="1" ht="30" customHeight="1" x14ac:dyDescent="0.3"/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63:B63"/>
    <mergeCell ref="A64:E64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92D050"/>
    <pageSetUpPr fitToPage="1"/>
  </sheetPr>
  <dimension ref="A1:J246"/>
  <sheetViews>
    <sheetView topLeftCell="B18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88671875" customWidth="1"/>
    <col min="10" max="10" width="11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428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337.3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64245.63</v>
      </c>
      <c r="F21" s="152"/>
      <c r="G21" s="152">
        <v>57317.41</v>
      </c>
      <c r="H21" s="152"/>
      <c r="I21" s="147">
        <f>SUM(E21-G21)</f>
        <v>6928.2199999999939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64245.63</v>
      </c>
      <c r="F23" s="147"/>
      <c r="G23" s="147">
        <f>SUM(G21:G22)</f>
        <v>57317.41</v>
      </c>
      <c r="H23" s="147"/>
      <c r="I23" s="147">
        <f>I21+I22</f>
        <v>6928.2199999999939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21859.64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21168.948000000004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16554.684000000001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4249.9800000000005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8580.9120000000003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1861.8960000000002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1173.8039999999999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890.47199999999998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7164.2520000000004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61644.948000000004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429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695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483</v>
      </c>
      <c r="B49" s="206" t="s">
        <v>480</v>
      </c>
      <c r="C49" s="207"/>
      <c r="D49" s="210">
        <v>7110</v>
      </c>
      <c r="E49" s="207"/>
      <c r="F49" s="207"/>
    </row>
    <row r="50" spans="1:6" s="209" customFormat="1" ht="30" customHeight="1" x14ac:dyDescent="0.3">
      <c r="A50" s="205" t="s">
        <v>713</v>
      </c>
      <c r="B50" s="206" t="s">
        <v>75</v>
      </c>
      <c r="C50" s="210">
        <v>4161</v>
      </c>
      <c r="D50" s="207"/>
      <c r="E50" s="207"/>
      <c r="F50" s="207"/>
    </row>
    <row r="51" spans="1:6" s="209" customFormat="1" ht="30" customHeight="1" x14ac:dyDescent="0.3">
      <c r="A51" s="205" t="s">
        <v>497</v>
      </c>
      <c r="B51" s="206" t="s">
        <v>81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593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05" t="s">
        <v>599</v>
      </c>
      <c r="B53" s="206" t="s">
        <v>52</v>
      </c>
      <c r="C53" s="207"/>
      <c r="D53" s="210">
        <v>1145</v>
      </c>
      <c r="E53" s="207"/>
      <c r="F53" s="207"/>
    </row>
    <row r="54" spans="1:6" s="209" customFormat="1" ht="30" customHeight="1" x14ac:dyDescent="0.3">
      <c r="A54" s="205" t="s">
        <v>524</v>
      </c>
      <c r="B54" s="206" t="s">
        <v>52</v>
      </c>
      <c r="C54" s="207"/>
      <c r="D54" s="210">
        <v>3964</v>
      </c>
      <c r="E54" s="207"/>
      <c r="F54" s="207"/>
    </row>
    <row r="55" spans="1:6" s="209" customFormat="1" ht="30" customHeight="1" x14ac:dyDescent="0.3">
      <c r="A55" s="205" t="s">
        <v>524</v>
      </c>
      <c r="B55" s="206" t="s">
        <v>70</v>
      </c>
      <c r="C55" s="207"/>
      <c r="D55" s="210">
        <v>1993</v>
      </c>
      <c r="E55" s="207"/>
      <c r="F55" s="207"/>
    </row>
    <row r="56" spans="1:6" s="209" customFormat="1" ht="30" customHeight="1" thickBot="1" x14ac:dyDescent="0.35">
      <c r="A56" s="205" t="s">
        <v>753</v>
      </c>
      <c r="B56" s="206" t="s">
        <v>67</v>
      </c>
      <c r="C56" s="207"/>
      <c r="D56" s="208">
        <v>932</v>
      </c>
      <c r="E56" s="207"/>
      <c r="F56" s="207"/>
    </row>
    <row r="57" spans="1:6" s="209" customFormat="1" ht="30" customHeight="1" x14ac:dyDescent="0.3">
      <c r="A57" s="211" t="s">
        <v>82</v>
      </c>
      <c r="B57" s="211"/>
      <c r="C57" s="212">
        <v>4981</v>
      </c>
      <c r="D57" s="212">
        <v>15539</v>
      </c>
      <c r="E57" s="213"/>
      <c r="F57" s="213"/>
    </row>
    <row r="58" spans="1:6" s="209" customFormat="1" ht="30" customHeight="1" x14ac:dyDescent="0.3">
      <c r="A58" s="214" t="s">
        <v>21</v>
      </c>
      <c r="B58" s="214"/>
      <c r="C58" s="214"/>
      <c r="D58" s="214"/>
      <c r="E58" s="214"/>
      <c r="F58" s="215">
        <v>20520</v>
      </c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>
      <c r="A61" s="68"/>
      <c r="B61" s="68"/>
      <c r="C61" s="68"/>
      <c r="D61" s="68"/>
      <c r="E61" s="68"/>
      <c r="F61" s="68"/>
    </row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7:B57"/>
    <mergeCell ref="A58:E58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rgb="FF00B050"/>
    <pageSetUpPr fitToPage="1"/>
  </sheetPr>
  <dimension ref="A1:J246"/>
  <sheetViews>
    <sheetView topLeftCell="B23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1.88671875" customWidth="1"/>
    <col min="10" max="10" width="13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430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328.6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31"/>
      <c r="J13" s="25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62647.73</v>
      </c>
      <c r="F21" s="152"/>
      <c r="G21" s="152">
        <v>55179.09</v>
      </c>
      <c r="H21" s="152"/>
      <c r="I21" s="147">
        <f>SUM(E21-G21)</f>
        <v>7468.6400000000067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62647.73</v>
      </c>
      <c r="F23" s="147"/>
      <c r="G23" s="147">
        <f>SUM(G21:G22)</f>
        <v>55179.09</v>
      </c>
      <c r="H23" s="147"/>
      <c r="I23" s="147">
        <f>I21+I22</f>
        <v>7468.6400000000067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39518.68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20622.936000000002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16127.687999999998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4140.3600000000006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8359.5840000000007</v>
      </c>
      <c r="J31" s="147"/>
    </row>
    <row r="32" spans="1:10" ht="25.05" customHeight="1" x14ac:dyDescent="0.3">
      <c r="A32" s="38">
        <v>5</v>
      </c>
      <c r="B32" s="145" t="s">
        <v>899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1813.8720000000001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1143.528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867.50400000000002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6979.4640000000009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60054.936000000002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431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470</v>
      </c>
      <c r="B47" s="45" t="s">
        <v>885</v>
      </c>
      <c r="C47" s="46"/>
      <c r="D47" s="48">
        <v>1185</v>
      </c>
      <c r="E47" s="46"/>
      <c r="F47" s="46"/>
    </row>
    <row r="48" spans="1:10" s="209" customFormat="1" ht="30" customHeight="1" x14ac:dyDescent="0.3">
      <c r="A48" s="205" t="s">
        <v>695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483</v>
      </c>
      <c r="B49" s="206" t="s">
        <v>480</v>
      </c>
      <c r="C49" s="207"/>
      <c r="D49" s="210">
        <v>7110</v>
      </c>
      <c r="E49" s="207"/>
      <c r="F49" s="207"/>
    </row>
    <row r="50" spans="1:6" s="209" customFormat="1" ht="30" customHeight="1" x14ac:dyDescent="0.3">
      <c r="A50" s="205" t="s">
        <v>702</v>
      </c>
      <c r="B50" s="206" t="s">
        <v>193</v>
      </c>
      <c r="C50" s="210">
        <v>6425</v>
      </c>
      <c r="D50" s="207"/>
      <c r="E50" s="207"/>
      <c r="F50" s="207"/>
    </row>
    <row r="51" spans="1:6" s="209" customFormat="1" ht="30" customHeight="1" x14ac:dyDescent="0.3">
      <c r="A51" s="205" t="s">
        <v>497</v>
      </c>
      <c r="B51" s="206" t="s">
        <v>81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593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05" t="s">
        <v>594</v>
      </c>
      <c r="B53" s="206" t="s">
        <v>66</v>
      </c>
      <c r="C53" s="207"/>
      <c r="D53" s="208">
        <v>197.5</v>
      </c>
      <c r="E53" s="207"/>
      <c r="F53" s="207"/>
    </row>
    <row r="54" spans="1:6" s="209" customFormat="1" ht="30" customHeight="1" x14ac:dyDescent="0.3">
      <c r="A54" s="205" t="s">
        <v>509</v>
      </c>
      <c r="B54" s="206" t="s">
        <v>65</v>
      </c>
      <c r="C54" s="207"/>
      <c r="D54" s="208">
        <v>395</v>
      </c>
      <c r="E54" s="207"/>
      <c r="F54" s="207"/>
    </row>
    <row r="55" spans="1:6" s="209" customFormat="1" ht="30" customHeight="1" x14ac:dyDescent="0.3">
      <c r="A55" s="205" t="s">
        <v>599</v>
      </c>
      <c r="B55" s="206" t="s">
        <v>886</v>
      </c>
      <c r="C55" s="208">
        <v>395</v>
      </c>
      <c r="D55" s="207"/>
      <c r="E55" s="207"/>
      <c r="F55" s="207"/>
    </row>
    <row r="56" spans="1:6" s="209" customFormat="1" ht="30" customHeight="1" thickBot="1" x14ac:dyDescent="0.35">
      <c r="A56" s="205" t="s">
        <v>531</v>
      </c>
      <c r="B56" s="206" t="s">
        <v>109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11" t="s">
        <v>82</v>
      </c>
      <c r="B57" s="211"/>
      <c r="C57" s="212">
        <v>7640</v>
      </c>
      <c r="D57" s="212">
        <v>9677.5</v>
      </c>
      <c r="E57" s="213"/>
      <c r="F57" s="213"/>
    </row>
    <row r="58" spans="1:6" s="209" customFormat="1" ht="30" customHeight="1" x14ac:dyDescent="0.3">
      <c r="A58" s="214" t="s">
        <v>21</v>
      </c>
      <c r="B58" s="214"/>
      <c r="C58" s="214"/>
      <c r="D58" s="214"/>
      <c r="E58" s="214"/>
      <c r="F58" s="215">
        <v>17317.5</v>
      </c>
    </row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7:B57"/>
    <mergeCell ref="A58:E58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00B050"/>
    <pageSetUpPr fitToPage="1"/>
  </sheetPr>
  <dimension ref="A1:J246"/>
  <sheetViews>
    <sheetView topLeftCell="B22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8867187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432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338.1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64540.06</v>
      </c>
      <c r="F21" s="152"/>
      <c r="G21" s="152">
        <v>61022.9</v>
      </c>
      <c r="H21" s="152"/>
      <c r="I21" s="147">
        <f>SUM(E21-G21)</f>
        <v>3517.1599999999962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64540.06</v>
      </c>
      <c r="F23" s="147"/>
      <c r="G23" s="147">
        <f>SUM(G21:G22)</f>
        <v>61022.9</v>
      </c>
      <c r="H23" s="147"/>
      <c r="I23" s="147">
        <f>I21+I22</f>
        <v>3517.1599999999962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13777.03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21219.156000000003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16593.948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4260.0600000000004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8601.264000000001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1866.3120000000001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1176.5880000000002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892.58400000000006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7181.2440000000006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61791.15600000001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433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695</v>
      </c>
      <c r="B47" s="45" t="s">
        <v>63</v>
      </c>
      <c r="C47" s="47">
        <v>410</v>
      </c>
      <c r="D47" s="46"/>
      <c r="E47" s="46"/>
      <c r="F47" s="46"/>
    </row>
    <row r="48" spans="1:10" s="209" customFormat="1" ht="30" customHeight="1" x14ac:dyDescent="0.3">
      <c r="A48" s="205" t="s">
        <v>483</v>
      </c>
      <c r="B48" s="206" t="s">
        <v>480</v>
      </c>
      <c r="C48" s="207"/>
      <c r="D48" s="210">
        <v>7110</v>
      </c>
      <c r="E48" s="207"/>
      <c r="F48" s="207"/>
    </row>
    <row r="49" spans="1:6" s="209" customFormat="1" ht="30" customHeight="1" x14ac:dyDescent="0.3">
      <c r="A49" s="205" t="s">
        <v>497</v>
      </c>
      <c r="B49" s="206" t="s">
        <v>81</v>
      </c>
      <c r="C49" s="207"/>
      <c r="D49" s="208">
        <v>395</v>
      </c>
      <c r="E49" s="207"/>
      <c r="F49" s="207"/>
    </row>
    <row r="50" spans="1:6" s="209" customFormat="1" ht="30" customHeight="1" x14ac:dyDescent="0.3">
      <c r="A50" s="205" t="s">
        <v>681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887</v>
      </c>
      <c r="B51" s="206" t="s">
        <v>52</v>
      </c>
      <c r="C51" s="207"/>
      <c r="D51" s="208">
        <v>876</v>
      </c>
      <c r="E51" s="207"/>
      <c r="F51" s="207"/>
    </row>
    <row r="52" spans="1:6" s="209" customFormat="1" ht="30" customHeight="1" thickBot="1" x14ac:dyDescent="0.35">
      <c r="A52" s="205" t="s">
        <v>687</v>
      </c>
      <c r="B52" s="206" t="s">
        <v>52</v>
      </c>
      <c r="C52" s="207"/>
      <c r="D52" s="210">
        <v>1828</v>
      </c>
      <c r="E52" s="207"/>
      <c r="F52" s="207"/>
    </row>
    <row r="53" spans="1:6" s="209" customFormat="1" ht="30" customHeight="1" x14ac:dyDescent="0.3">
      <c r="A53" s="211" t="s">
        <v>82</v>
      </c>
      <c r="B53" s="211"/>
      <c r="C53" s="216">
        <v>820</v>
      </c>
      <c r="D53" s="212">
        <v>10209</v>
      </c>
      <c r="E53" s="213"/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11029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4:E54"/>
    <mergeCell ref="A40:F40"/>
    <mergeCell ref="B37:E37"/>
    <mergeCell ref="G37:H37"/>
    <mergeCell ref="A53:B53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rgb="FF00B050"/>
    <pageSetUpPr fitToPage="1"/>
  </sheetPr>
  <dimension ref="A1:J246"/>
  <sheetViews>
    <sheetView topLeftCell="B19" zoomScale="70" zoomScaleNormal="70" workbookViewId="0">
      <selection activeCell="B35" sqref="B35:E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5546875" customWidth="1"/>
    <col min="10" max="10" width="12.109375" customWidth="1"/>
    <col min="11" max="11" width="10.109375" customWidth="1"/>
    <col min="12" max="1025" width="9" customWidth="1"/>
  </cols>
  <sheetData>
    <row r="1" spans="1:10" x14ac:dyDescent="0.3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434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1975</v>
      </c>
    </row>
    <row r="7" spans="1:10" x14ac:dyDescent="0.3">
      <c r="A7" t="s">
        <v>7</v>
      </c>
      <c r="C7" s="24">
        <v>496.9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94734.23</v>
      </c>
      <c r="F21" s="152"/>
      <c r="G21" s="152">
        <v>56081.46</v>
      </c>
      <c r="H21" s="152"/>
      <c r="I21" s="147">
        <f>SUM(E21-G21)</f>
        <v>38652.769999999997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94734.23</v>
      </c>
      <c r="F23" s="147"/>
      <c r="G23" s="147">
        <f>SUM(G21:G22)</f>
        <v>56081.46</v>
      </c>
      <c r="H23" s="147"/>
      <c r="I23" s="147">
        <f>I21+I22</f>
        <v>38652.769999999997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171716.36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31185.444000000003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24387.851999999999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6260.9400000000005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12641.136000000002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2742.8879999999999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1729.2119999999995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1311.816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10554.155999999999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90813.444000000018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435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695</v>
      </c>
      <c r="B47" s="45" t="s">
        <v>63</v>
      </c>
      <c r="C47" s="47">
        <v>410</v>
      </c>
      <c r="D47" s="46"/>
      <c r="E47" s="46"/>
      <c r="F47" s="46"/>
    </row>
    <row r="48" spans="1:10" s="209" customFormat="1" ht="30" customHeight="1" x14ac:dyDescent="0.3">
      <c r="A48" s="205" t="s">
        <v>483</v>
      </c>
      <c r="B48" s="206" t="s">
        <v>480</v>
      </c>
      <c r="C48" s="207"/>
      <c r="D48" s="210">
        <v>7110</v>
      </c>
      <c r="E48" s="207"/>
      <c r="F48" s="207"/>
    </row>
    <row r="49" spans="1:6" s="209" customFormat="1" ht="30" customHeight="1" x14ac:dyDescent="0.3">
      <c r="A49" s="205" t="s">
        <v>584</v>
      </c>
      <c r="B49" s="206" t="s">
        <v>75</v>
      </c>
      <c r="C49" s="210">
        <v>2618</v>
      </c>
      <c r="D49" s="207"/>
      <c r="E49" s="207"/>
      <c r="F49" s="207"/>
    </row>
    <row r="50" spans="1:6" s="209" customFormat="1" ht="30" customHeight="1" x14ac:dyDescent="0.3">
      <c r="A50" s="205" t="s">
        <v>701</v>
      </c>
      <c r="B50" s="206" t="s">
        <v>109</v>
      </c>
      <c r="C50" s="207"/>
      <c r="D50" s="208">
        <v>639</v>
      </c>
      <c r="E50" s="207"/>
      <c r="F50" s="207"/>
    </row>
    <row r="51" spans="1:6" s="209" customFormat="1" ht="30" customHeight="1" x14ac:dyDescent="0.3">
      <c r="A51" s="205" t="s">
        <v>497</v>
      </c>
      <c r="B51" s="206" t="s">
        <v>52</v>
      </c>
      <c r="C51" s="207"/>
      <c r="D51" s="210">
        <v>1029</v>
      </c>
      <c r="E51" s="207"/>
      <c r="F51" s="207"/>
    </row>
    <row r="52" spans="1:6" s="209" customFormat="1" ht="30" customHeight="1" x14ac:dyDescent="0.3">
      <c r="A52" s="205" t="s">
        <v>497</v>
      </c>
      <c r="B52" s="206" t="s">
        <v>81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590</v>
      </c>
      <c r="B53" s="206" t="s">
        <v>56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703</v>
      </c>
      <c r="B54" s="206" t="s">
        <v>52</v>
      </c>
      <c r="C54" s="207"/>
      <c r="D54" s="210">
        <v>1336</v>
      </c>
      <c r="E54" s="207"/>
      <c r="F54" s="207"/>
    </row>
    <row r="55" spans="1:6" s="209" customFormat="1" ht="30" customHeight="1" x14ac:dyDescent="0.3">
      <c r="A55" s="205" t="s">
        <v>593</v>
      </c>
      <c r="B55" s="206" t="s">
        <v>77</v>
      </c>
      <c r="C55" s="208">
        <v>410</v>
      </c>
      <c r="D55" s="207"/>
      <c r="E55" s="207"/>
      <c r="F55" s="207"/>
    </row>
    <row r="56" spans="1:6" s="209" customFormat="1" ht="30" customHeight="1" x14ac:dyDescent="0.3">
      <c r="A56" s="205" t="s">
        <v>508</v>
      </c>
      <c r="B56" s="206" t="s">
        <v>52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728</v>
      </c>
      <c r="B57" s="206" t="s">
        <v>56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513</v>
      </c>
      <c r="B58" s="206" t="s">
        <v>52</v>
      </c>
      <c r="C58" s="207"/>
      <c r="D58" s="208">
        <v>751</v>
      </c>
      <c r="E58" s="207"/>
      <c r="F58" s="207"/>
    </row>
    <row r="59" spans="1:6" s="209" customFormat="1" ht="30" customHeight="1" x14ac:dyDescent="0.3">
      <c r="A59" s="205" t="s">
        <v>520</v>
      </c>
      <c r="B59" s="206" t="s">
        <v>888</v>
      </c>
      <c r="C59" s="210">
        <v>2030</v>
      </c>
      <c r="D59" s="207"/>
      <c r="E59" s="207"/>
      <c r="F59" s="207"/>
    </row>
    <row r="60" spans="1:6" s="209" customFormat="1" ht="30" customHeight="1" thickBot="1" x14ac:dyDescent="0.35">
      <c r="A60" s="205" t="s">
        <v>599</v>
      </c>
      <c r="B60" s="206" t="s">
        <v>886</v>
      </c>
      <c r="C60" s="208">
        <v>197.5</v>
      </c>
      <c r="D60" s="207"/>
      <c r="E60" s="207"/>
      <c r="F60" s="207"/>
    </row>
    <row r="61" spans="1:6" s="209" customFormat="1" ht="30" customHeight="1" x14ac:dyDescent="0.3">
      <c r="A61" s="211" t="s">
        <v>82</v>
      </c>
      <c r="B61" s="211"/>
      <c r="C61" s="212">
        <v>5665.5</v>
      </c>
      <c r="D61" s="212">
        <v>12445</v>
      </c>
      <c r="E61" s="213"/>
      <c r="F61" s="213"/>
    </row>
    <row r="62" spans="1:6" s="209" customFormat="1" ht="30" customHeight="1" x14ac:dyDescent="0.3">
      <c r="A62" s="214" t="s">
        <v>21</v>
      </c>
      <c r="B62" s="214"/>
      <c r="C62" s="214"/>
      <c r="D62" s="214"/>
      <c r="E62" s="214"/>
      <c r="F62" s="215">
        <v>18110.5</v>
      </c>
    </row>
    <row r="63" spans="1:6" s="209" customFormat="1" ht="30" customHeight="1" x14ac:dyDescent="0.3">
      <c r="A63" s="68"/>
      <c r="B63" s="68"/>
      <c r="C63" s="68"/>
      <c r="D63" s="68"/>
      <c r="E63" s="68"/>
      <c r="F63" s="68"/>
    </row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61:B61"/>
    <mergeCell ref="A62:E62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J246"/>
  <sheetViews>
    <sheetView topLeftCell="B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2.5546875" customWidth="1"/>
    <col min="6" max="6" width="15" customWidth="1"/>
    <col min="7" max="7" width="8.6640625" customWidth="1"/>
    <col min="8" max="8" width="1.44140625" customWidth="1"/>
    <col min="9" max="9" width="12" customWidth="1"/>
    <col min="10" max="10" width="14.1093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169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1977</v>
      </c>
    </row>
    <row r="7" spans="1:10" x14ac:dyDescent="0.3">
      <c r="A7" t="s">
        <v>7</v>
      </c>
      <c r="C7" s="24">
        <v>3188.9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 t="s">
        <v>22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550130.44999999995</v>
      </c>
      <c r="F21" s="152"/>
      <c r="G21" s="152">
        <v>497830.93</v>
      </c>
      <c r="H21" s="152"/>
      <c r="I21" s="147">
        <f>E21-G21</f>
        <v>52299.51999999996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550130.44999999995</v>
      </c>
      <c r="F23" s="147"/>
      <c r="G23" s="147">
        <f>G21+G22</f>
        <v>497830.93</v>
      </c>
      <c r="H23" s="147"/>
      <c r="I23" s="147">
        <f>I21+I22</f>
        <v>52299.51999999996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58"/>
      <c r="J24" s="59">
        <v>1075182.3600000001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28">
        <v>5.43</v>
      </c>
      <c r="H28" s="128"/>
      <c r="I28" s="147">
        <f>G28*$C$7*12</f>
        <v>207788.72399999999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28">
        <v>4.41</v>
      </c>
      <c r="H29" s="128"/>
      <c r="I29" s="147">
        <f>G29*$C$7*12</f>
        <v>168756.58800000002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36">
        <v>1.05</v>
      </c>
      <c r="H30" s="136"/>
      <c r="I30" s="147">
        <f>G30*$C$7*12</f>
        <v>40180.14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36">
        <v>0</v>
      </c>
      <c r="H31" s="13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36">
        <v>2.29</v>
      </c>
      <c r="H32" s="136"/>
      <c r="I32" s="147">
        <f t="shared" si="0"/>
        <v>87630.972000000009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36">
        <v>2.16</v>
      </c>
      <c r="H33" s="136"/>
      <c r="I33" s="147">
        <f t="shared" si="0"/>
        <v>82656.288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36">
        <v>0.46</v>
      </c>
      <c r="H34" s="136"/>
      <c r="I34" s="147">
        <f t="shared" si="0"/>
        <v>17602.727999999999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36">
        <v>0.28999999999999998</v>
      </c>
      <c r="H35" s="136"/>
      <c r="I35" s="147">
        <f t="shared" si="0"/>
        <v>11097.371999999999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36">
        <v>0.22</v>
      </c>
      <c r="H36" s="136"/>
      <c r="I36" s="147">
        <f t="shared" si="0"/>
        <v>8418.6959999999999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36">
        <v>1.77</v>
      </c>
      <c r="H37" s="136"/>
      <c r="I37" s="147">
        <f t="shared" si="0"/>
        <v>67732.236000000004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28"/>
      <c r="H38" s="128"/>
      <c r="I38" s="147">
        <f>I28+I29+I30+I31+I32+I33+I34+I35+I36+I37</f>
        <v>691863.74400000006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170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737</v>
      </c>
      <c r="B47" s="45" t="s">
        <v>67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535</v>
      </c>
      <c r="B48" s="206" t="s">
        <v>734</v>
      </c>
      <c r="C48" s="207"/>
      <c r="D48" s="207"/>
      <c r="E48" s="208">
        <v>259</v>
      </c>
      <c r="F48" s="207"/>
    </row>
    <row r="49" spans="1:6" s="209" customFormat="1" ht="30" customHeight="1" x14ac:dyDescent="0.3">
      <c r="A49" s="205" t="s">
        <v>450</v>
      </c>
      <c r="B49" s="206" t="s">
        <v>54</v>
      </c>
      <c r="C49" s="207"/>
      <c r="D49" s="208">
        <v>278</v>
      </c>
      <c r="E49" s="207"/>
      <c r="F49" s="207"/>
    </row>
    <row r="50" spans="1:6" s="209" customFormat="1" ht="30" customHeight="1" x14ac:dyDescent="0.3">
      <c r="A50" s="205" t="s">
        <v>451</v>
      </c>
      <c r="B50" s="206" t="s">
        <v>59</v>
      </c>
      <c r="C50" s="207"/>
      <c r="D50" s="207"/>
      <c r="E50" s="208">
        <v>514</v>
      </c>
      <c r="F50" s="207"/>
    </row>
    <row r="51" spans="1:6" s="209" customFormat="1" ht="30" customHeight="1" x14ac:dyDescent="0.3">
      <c r="A51" s="205" t="s">
        <v>645</v>
      </c>
      <c r="B51" s="206" t="s">
        <v>51</v>
      </c>
      <c r="C51" s="207"/>
      <c r="D51" s="208">
        <v>139</v>
      </c>
      <c r="E51" s="207"/>
      <c r="F51" s="207"/>
    </row>
    <row r="52" spans="1:6" s="209" customFormat="1" ht="30" customHeight="1" x14ac:dyDescent="0.3">
      <c r="A52" s="205" t="s">
        <v>538</v>
      </c>
      <c r="B52" s="206" t="s">
        <v>113</v>
      </c>
      <c r="C52" s="207"/>
      <c r="D52" s="207"/>
      <c r="E52" s="208">
        <v>908</v>
      </c>
      <c r="F52" s="207"/>
    </row>
    <row r="53" spans="1:6" s="209" customFormat="1" ht="30" customHeight="1" x14ac:dyDescent="0.3">
      <c r="A53" s="205" t="s">
        <v>457</v>
      </c>
      <c r="B53" s="206" t="s">
        <v>81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458</v>
      </c>
      <c r="B54" s="206" t="s">
        <v>49</v>
      </c>
      <c r="C54" s="207"/>
      <c r="D54" s="208">
        <v>790</v>
      </c>
      <c r="E54" s="207"/>
      <c r="F54" s="207"/>
    </row>
    <row r="55" spans="1:6" s="209" customFormat="1" ht="30" customHeight="1" x14ac:dyDescent="0.3">
      <c r="A55" s="205" t="s">
        <v>462</v>
      </c>
      <c r="B55" s="206" t="s">
        <v>61</v>
      </c>
      <c r="C55" s="210">
        <v>3950</v>
      </c>
      <c r="D55" s="207"/>
      <c r="E55" s="207"/>
      <c r="F55" s="207"/>
    </row>
    <row r="56" spans="1:6" s="209" customFormat="1" ht="30" customHeight="1" x14ac:dyDescent="0.3">
      <c r="A56" s="205" t="s">
        <v>738</v>
      </c>
      <c r="B56" s="206" t="s">
        <v>57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690</v>
      </c>
      <c r="B57" s="206" t="s">
        <v>739</v>
      </c>
      <c r="C57" s="210">
        <v>18985</v>
      </c>
      <c r="D57" s="207"/>
      <c r="E57" s="207"/>
      <c r="F57" s="207"/>
    </row>
    <row r="58" spans="1:6" s="209" customFormat="1" ht="30" customHeight="1" x14ac:dyDescent="0.3">
      <c r="A58" s="205" t="s">
        <v>690</v>
      </c>
      <c r="B58" s="206" t="s">
        <v>49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546</v>
      </c>
      <c r="B59" s="206" t="s">
        <v>740</v>
      </c>
      <c r="C59" s="210">
        <v>4889</v>
      </c>
      <c r="D59" s="207"/>
      <c r="E59" s="207"/>
      <c r="F59" s="207"/>
    </row>
    <row r="60" spans="1:6" s="209" customFormat="1" ht="30" customHeight="1" x14ac:dyDescent="0.3">
      <c r="A60" s="205" t="s">
        <v>464</v>
      </c>
      <c r="B60" s="206" t="s">
        <v>70</v>
      </c>
      <c r="C60" s="207"/>
      <c r="D60" s="208">
        <v>433</v>
      </c>
      <c r="E60" s="207"/>
      <c r="F60" s="207"/>
    </row>
    <row r="61" spans="1:6" s="209" customFormat="1" ht="30" customHeight="1" x14ac:dyDescent="0.3">
      <c r="A61" s="205" t="s">
        <v>547</v>
      </c>
      <c r="B61" s="206" t="s">
        <v>62</v>
      </c>
      <c r="C61" s="210">
        <v>1580</v>
      </c>
      <c r="D61" s="207"/>
      <c r="E61" s="207"/>
      <c r="F61" s="207"/>
    </row>
    <row r="62" spans="1:6" s="209" customFormat="1" ht="30" customHeight="1" x14ac:dyDescent="0.3">
      <c r="A62" s="205" t="s">
        <v>612</v>
      </c>
      <c r="B62" s="206" t="s">
        <v>741</v>
      </c>
      <c r="C62" s="207"/>
      <c r="D62" s="207"/>
      <c r="E62" s="207"/>
      <c r="F62" s="210">
        <v>221655.2</v>
      </c>
    </row>
    <row r="63" spans="1:6" s="209" customFormat="1" ht="30" customHeight="1" x14ac:dyDescent="0.3">
      <c r="A63" s="205" t="s">
        <v>612</v>
      </c>
      <c r="B63" s="206" t="s">
        <v>49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612</v>
      </c>
      <c r="B64" s="206" t="s">
        <v>94</v>
      </c>
      <c r="C64" s="207"/>
      <c r="D64" s="207"/>
      <c r="E64" s="208">
        <v>395</v>
      </c>
      <c r="F64" s="207"/>
    </row>
    <row r="65" spans="1:6" s="209" customFormat="1" ht="30" customHeight="1" x14ac:dyDescent="0.3">
      <c r="A65" s="205" t="s">
        <v>613</v>
      </c>
      <c r="B65" s="206" t="s">
        <v>49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742</v>
      </c>
      <c r="B66" s="206" t="s">
        <v>49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554</v>
      </c>
      <c r="B67" s="206" t="s">
        <v>113</v>
      </c>
      <c r="C67" s="207"/>
      <c r="D67" s="207"/>
      <c r="E67" s="210">
        <v>1022</v>
      </c>
      <c r="F67" s="207"/>
    </row>
    <row r="68" spans="1:6" s="209" customFormat="1" ht="30" customHeight="1" x14ac:dyDescent="0.3">
      <c r="A68" s="205" t="s">
        <v>743</v>
      </c>
      <c r="B68" s="206" t="s">
        <v>49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743</v>
      </c>
      <c r="B69" s="206" t="s">
        <v>416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614</v>
      </c>
      <c r="B70" s="206" t="s">
        <v>70</v>
      </c>
      <c r="C70" s="207"/>
      <c r="D70" s="210">
        <v>2134</v>
      </c>
      <c r="E70" s="207"/>
      <c r="F70" s="207"/>
    </row>
    <row r="71" spans="1:6" s="209" customFormat="1" ht="30" customHeight="1" x14ac:dyDescent="0.3">
      <c r="A71" s="205" t="s">
        <v>655</v>
      </c>
      <c r="B71" s="206" t="s">
        <v>60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471</v>
      </c>
      <c r="B72" s="206" t="s">
        <v>92</v>
      </c>
      <c r="C72" s="207"/>
      <c r="D72" s="208">
        <v>992</v>
      </c>
      <c r="E72" s="207"/>
      <c r="F72" s="207"/>
    </row>
    <row r="73" spans="1:6" s="209" customFormat="1" ht="30" customHeight="1" x14ac:dyDescent="0.3">
      <c r="A73" s="205" t="s">
        <v>558</v>
      </c>
      <c r="B73" s="206" t="s">
        <v>63</v>
      </c>
      <c r="C73" s="208">
        <v>410</v>
      </c>
      <c r="D73" s="207"/>
      <c r="E73" s="207"/>
      <c r="F73" s="207"/>
    </row>
    <row r="74" spans="1:6" s="209" customFormat="1" ht="30" customHeight="1" x14ac:dyDescent="0.3">
      <c r="A74" s="205" t="s">
        <v>559</v>
      </c>
      <c r="B74" s="206" t="s">
        <v>113</v>
      </c>
      <c r="C74" s="207"/>
      <c r="D74" s="207"/>
      <c r="E74" s="208">
        <v>515</v>
      </c>
      <c r="F74" s="207"/>
    </row>
    <row r="75" spans="1:6" s="209" customFormat="1" ht="30" customHeight="1" x14ac:dyDescent="0.3">
      <c r="A75" s="205" t="s">
        <v>695</v>
      </c>
      <c r="B75" s="206" t="s">
        <v>60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661</v>
      </c>
      <c r="B76" s="206" t="s">
        <v>60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696</v>
      </c>
      <c r="B77" s="206" t="s">
        <v>60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744</v>
      </c>
      <c r="B78" s="206" t="s">
        <v>59</v>
      </c>
      <c r="C78" s="207"/>
      <c r="D78" s="207"/>
      <c r="E78" s="210">
        <v>1808</v>
      </c>
      <c r="F78" s="207"/>
    </row>
    <row r="79" spans="1:6" s="209" customFormat="1" ht="30" customHeight="1" x14ac:dyDescent="0.3">
      <c r="A79" s="205" t="s">
        <v>745</v>
      </c>
      <c r="B79" s="206" t="s">
        <v>385</v>
      </c>
      <c r="C79" s="207"/>
      <c r="D79" s="207"/>
      <c r="E79" s="208">
        <v>790</v>
      </c>
      <c r="F79" s="207"/>
    </row>
    <row r="80" spans="1:6" s="209" customFormat="1" ht="30" customHeight="1" x14ac:dyDescent="0.3">
      <c r="A80" s="205" t="s">
        <v>746</v>
      </c>
      <c r="B80" s="206" t="s">
        <v>113</v>
      </c>
      <c r="C80" s="207"/>
      <c r="D80" s="207"/>
      <c r="E80" s="210">
        <v>1386</v>
      </c>
      <c r="F80" s="207"/>
    </row>
    <row r="81" spans="1:6" s="209" customFormat="1" ht="30" customHeight="1" x14ac:dyDescent="0.3">
      <c r="A81" s="205" t="s">
        <v>477</v>
      </c>
      <c r="B81" s="206" t="s">
        <v>59</v>
      </c>
      <c r="C81" s="207"/>
      <c r="D81" s="207"/>
      <c r="E81" s="208">
        <v>395</v>
      </c>
      <c r="F81" s="207"/>
    </row>
    <row r="82" spans="1:6" s="209" customFormat="1" ht="30" customHeight="1" x14ac:dyDescent="0.3">
      <c r="A82" s="205" t="s">
        <v>477</v>
      </c>
      <c r="B82" s="206" t="s">
        <v>59</v>
      </c>
      <c r="C82" s="207"/>
      <c r="D82" s="207"/>
      <c r="E82" s="208">
        <v>790</v>
      </c>
      <c r="F82" s="207"/>
    </row>
    <row r="83" spans="1:6" s="209" customFormat="1" ht="30" customHeight="1" x14ac:dyDescent="0.3">
      <c r="A83" s="205" t="s">
        <v>698</v>
      </c>
      <c r="B83" s="206" t="s">
        <v>70</v>
      </c>
      <c r="C83" s="207"/>
      <c r="D83" s="208">
        <v>790</v>
      </c>
      <c r="E83" s="207"/>
      <c r="F83" s="207"/>
    </row>
    <row r="84" spans="1:6" s="209" customFormat="1" ht="30" customHeight="1" x14ac:dyDescent="0.3">
      <c r="A84" s="205" t="s">
        <v>573</v>
      </c>
      <c r="B84" s="206" t="s">
        <v>59</v>
      </c>
      <c r="C84" s="207"/>
      <c r="D84" s="207"/>
      <c r="E84" s="208">
        <v>395</v>
      </c>
      <c r="F84" s="207"/>
    </row>
    <row r="85" spans="1:6" s="209" customFormat="1" ht="30" customHeight="1" x14ac:dyDescent="0.3">
      <c r="A85" s="205" t="s">
        <v>575</v>
      </c>
      <c r="B85" s="206" t="s">
        <v>480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666</v>
      </c>
      <c r="B86" s="206" t="s">
        <v>139</v>
      </c>
      <c r="C86" s="207"/>
      <c r="D86" s="207"/>
      <c r="E86" s="208">
        <v>895</v>
      </c>
      <c r="F86" s="207"/>
    </row>
    <row r="87" spans="1:6" s="209" customFormat="1" ht="30" customHeight="1" x14ac:dyDescent="0.3">
      <c r="A87" s="205" t="s">
        <v>666</v>
      </c>
      <c r="B87" s="206" t="s">
        <v>52</v>
      </c>
      <c r="C87" s="207"/>
      <c r="D87" s="208">
        <v>857.5</v>
      </c>
      <c r="E87" s="207"/>
      <c r="F87" s="207"/>
    </row>
    <row r="88" spans="1:6" s="209" customFormat="1" ht="30" customHeight="1" x14ac:dyDescent="0.3">
      <c r="A88" s="205" t="s">
        <v>576</v>
      </c>
      <c r="B88" s="206" t="s">
        <v>480</v>
      </c>
      <c r="C88" s="207"/>
      <c r="D88" s="208">
        <v>395</v>
      </c>
      <c r="E88" s="207"/>
      <c r="F88" s="207"/>
    </row>
    <row r="89" spans="1:6" s="209" customFormat="1" ht="30" customHeight="1" x14ac:dyDescent="0.3">
      <c r="A89" s="205" t="s">
        <v>667</v>
      </c>
      <c r="B89" s="206" t="s">
        <v>70</v>
      </c>
      <c r="C89" s="207"/>
      <c r="D89" s="210">
        <v>1185</v>
      </c>
      <c r="E89" s="207"/>
      <c r="F89" s="207"/>
    </row>
    <row r="90" spans="1:6" s="209" customFormat="1" ht="30" customHeight="1" x14ac:dyDescent="0.3">
      <c r="A90" s="205" t="s">
        <v>482</v>
      </c>
      <c r="B90" s="206" t="s">
        <v>65</v>
      </c>
      <c r="C90" s="207"/>
      <c r="D90" s="208">
        <v>790</v>
      </c>
      <c r="E90" s="207"/>
      <c r="F90" s="207"/>
    </row>
    <row r="91" spans="1:6" s="209" customFormat="1" ht="30" customHeight="1" x14ac:dyDescent="0.3">
      <c r="A91" s="205" t="s">
        <v>483</v>
      </c>
      <c r="B91" s="206" t="s">
        <v>65</v>
      </c>
      <c r="C91" s="207"/>
      <c r="D91" s="208">
        <v>197.5</v>
      </c>
      <c r="E91" s="207"/>
      <c r="F91" s="207"/>
    </row>
    <row r="92" spans="1:6" s="209" customFormat="1" ht="30" customHeight="1" x14ac:dyDescent="0.3">
      <c r="A92" s="205" t="s">
        <v>669</v>
      </c>
      <c r="B92" s="206" t="s">
        <v>143</v>
      </c>
      <c r="C92" s="207"/>
      <c r="D92" s="207"/>
      <c r="E92" s="210">
        <v>1122</v>
      </c>
      <c r="F92" s="207"/>
    </row>
    <row r="93" spans="1:6" s="209" customFormat="1" ht="30" customHeight="1" x14ac:dyDescent="0.3">
      <c r="A93" s="205" t="s">
        <v>670</v>
      </c>
      <c r="B93" s="206" t="s">
        <v>59</v>
      </c>
      <c r="C93" s="207"/>
      <c r="D93" s="207"/>
      <c r="E93" s="210">
        <v>1185</v>
      </c>
      <c r="F93" s="207"/>
    </row>
    <row r="94" spans="1:6" s="209" customFormat="1" ht="30" customHeight="1" x14ac:dyDescent="0.3">
      <c r="A94" s="205" t="s">
        <v>626</v>
      </c>
      <c r="B94" s="206" t="s">
        <v>59</v>
      </c>
      <c r="C94" s="207"/>
      <c r="D94" s="207"/>
      <c r="E94" s="208">
        <v>926</v>
      </c>
      <c r="F94" s="207"/>
    </row>
    <row r="95" spans="1:6" s="209" customFormat="1" ht="30" customHeight="1" x14ac:dyDescent="0.3">
      <c r="A95" s="205" t="s">
        <v>626</v>
      </c>
      <c r="B95" s="206" t="s">
        <v>747</v>
      </c>
      <c r="C95" s="207"/>
      <c r="D95" s="207"/>
      <c r="E95" s="208">
        <v>395</v>
      </c>
      <c r="F95" s="207"/>
    </row>
    <row r="96" spans="1:6" s="209" customFormat="1" ht="30" customHeight="1" x14ac:dyDescent="0.3">
      <c r="A96" s="205" t="s">
        <v>626</v>
      </c>
      <c r="B96" s="206" t="s">
        <v>59</v>
      </c>
      <c r="C96" s="207"/>
      <c r="D96" s="207"/>
      <c r="E96" s="208">
        <v>790</v>
      </c>
      <c r="F96" s="207"/>
    </row>
    <row r="97" spans="1:6" s="209" customFormat="1" ht="30" customHeight="1" x14ac:dyDescent="0.3">
      <c r="A97" s="205" t="s">
        <v>584</v>
      </c>
      <c r="B97" s="206" t="s">
        <v>59</v>
      </c>
      <c r="C97" s="207"/>
      <c r="D97" s="207"/>
      <c r="E97" s="208">
        <v>790</v>
      </c>
      <c r="F97" s="207"/>
    </row>
    <row r="98" spans="1:6" s="209" customFormat="1" ht="30" customHeight="1" x14ac:dyDescent="0.3">
      <c r="A98" s="205" t="s">
        <v>713</v>
      </c>
      <c r="B98" s="206" t="s">
        <v>113</v>
      </c>
      <c r="C98" s="207"/>
      <c r="D98" s="207"/>
      <c r="E98" s="208">
        <v>991</v>
      </c>
      <c r="F98" s="207"/>
    </row>
    <row r="99" spans="1:6" s="209" customFormat="1" ht="30" customHeight="1" x14ac:dyDescent="0.3">
      <c r="A99" s="205" t="s">
        <v>725</v>
      </c>
      <c r="B99" s="206" t="s">
        <v>95</v>
      </c>
      <c r="C99" s="207"/>
      <c r="D99" s="208">
        <v>197.5</v>
      </c>
      <c r="E99" s="207"/>
      <c r="F99" s="207"/>
    </row>
    <row r="100" spans="1:6" s="209" customFormat="1" ht="30" customHeight="1" x14ac:dyDescent="0.3">
      <c r="A100" s="205" t="s">
        <v>484</v>
      </c>
      <c r="B100" s="206" t="s">
        <v>631</v>
      </c>
      <c r="C100" s="207"/>
      <c r="D100" s="210">
        <v>1029.5</v>
      </c>
      <c r="E100" s="207"/>
      <c r="F100" s="207"/>
    </row>
    <row r="101" spans="1:6" s="209" customFormat="1" ht="30" customHeight="1" x14ac:dyDescent="0.3">
      <c r="A101" s="205" t="s">
        <v>484</v>
      </c>
      <c r="B101" s="206" t="s">
        <v>66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715</v>
      </c>
      <c r="B102" s="206" t="s">
        <v>129</v>
      </c>
      <c r="C102" s="207"/>
      <c r="D102" s="207"/>
      <c r="E102" s="210">
        <v>1024</v>
      </c>
      <c r="F102" s="207"/>
    </row>
    <row r="103" spans="1:6" s="209" customFormat="1" ht="30" customHeight="1" x14ac:dyDescent="0.3">
      <c r="A103" s="205" t="s">
        <v>628</v>
      </c>
      <c r="B103" s="206" t="s">
        <v>59</v>
      </c>
      <c r="C103" s="207"/>
      <c r="D103" s="207"/>
      <c r="E103" s="208">
        <v>790</v>
      </c>
      <c r="F103" s="207"/>
    </row>
    <row r="104" spans="1:6" s="209" customFormat="1" ht="30" customHeight="1" x14ac:dyDescent="0.3">
      <c r="A104" s="205" t="s">
        <v>490</v>
      </c>
      <c r="B104" s="206" t="s">
        <v>59</v>
      </c>
      <c r="C104" s="207"/>
      <c r="D104" s="207"/>
      <c r="E104" s="208">
        <v>790</v>
      </c>
      <c r="F104" s="207"/>
    </row>
    <row r="105" spans="1:6" s="209" customFormat="1" ht="30" customHeight="1" x14ac:dyDescent="0.3">
      <c r="A105" s="205" t="s">
        <v>674</v>
      </c>
      <c r="B105" s="206" t="s">
        <v>59</v>
      </c>
      <c r="C105" s="207"/>
      <c r="D105" s="207"/>
      <c r="E105" s="208">
        <v>790</v>
      </c>
      <c r="F105" s="207"/>
    </row>
    <row r="106" spans="1:6" s="209" customFormat="1" ht="30" customHeight="1" x14ac:dyDescent="0.3">
      <c r="A106" s="205" t="s">
        <v>748</v>
      </c>
      <c r="B106" s="206" t="s">
        <v>94</v>
      </c>
      <c r="C106" s="207"/>
      <c r="D106" s="207"/>
      <c r="E106" s="208">
        <v>790</v>
      </c>
      <c r="F106" s="207"/>
    </row>
    <row r="107" spans="1:6" s="209" customFormat="1" ht="30" customHeight="1" x14ac:dyDescent="0.3">
      <c r="A107" s="205" t="s">
        <v>736</v>
      </c>
      <c r="B107" s="206" t="s">
        <v>66</v>
      </c>
      <c r="C107" s="207"/>
      <c r="D107" s="208">
        <v>197.5</v>
      </c>
      <c r="E107" s="207"/>
      <c r="F107" s="207"/>
    </row>
    <row r="108" spans="1:6" s="209" customFormat="1" ht="30" customHeight="1" x14ac:dyDescent="0.3">
      <c r="A108" s="205" t="s">
        <v>677</v>
      </c>
      <c r="B108" s="206" t="s">
        <v>67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497</v>
      </c>
      <c r="B109" s="206" t="s">
        <v>81</v>
      </c>
      <c r="C109" s="207"/>
      <c r="D109" s="208">
        <v>395</v>
      </c>
      <c r="E109" s="207"/>
      <c r="F109" s="207"/>
    </row>
    <row r="110" spans="1:6" s="209" customFormat="1" ht="30" customHeight="1" x14ac:dyDescent="0.3">
      <c r="A110" s="205" t="s">
        <v>716</v>
      </c>
      <c r="B110" s="206" t="s">
        <v>54</v>
      </c>
      <c r="C110" s="207"/>
      <c r="D110" s="208">
        <v>395</v>
      </c>
      <c r="E110" s="207"/>
      <c r="F110" s="207"/>
    </row>
    <row r="111" spans="1:6" s="209" customFormat="1" ht="30" customHeight="1" x14ac:dyDescent="0.3">
      <c r="A111" s="205" t="s">
        <v>749</v>
      </c>
      <c r="B111" s="206" t="s">
        <v>54</v>
      </c>
      <c r="C111" s="207"/>
      <c r="D111" s="208">
        <v>395</v>
      </c>
      <c r="E111" s="207"/>
      <c r="F111" s="207"/>
    </row>
    <row r="112" spans="1:6" s="209" customFormat="1" ht="30" customHeight="1" x14ac:dyDescent="0.3">
      <c r="A112" s="205" t="s">
        <v>501</v>
      </c>
      <c r="B112" s="206" t="s">
        <v>77</v>
      </c>
      <c r="C112" s="208">
        <v>410</v>
      </c>
      <c r="D112" s="207"/>
      <c r="E112" s="207"/>
      <c r="F112" s="207"/>
    </row>
    <row r="113" spans="1:6" s="209" customFormat="1" ht="30" customHeight="1" x14ac:dyDescent="0.3">
      <c r="A113" s="205" t="s">
        <v>681</v>
      </c>
      <c r="B113" s="206" t="s">
        <v>60</v>
      </c>
      <c r="C113" s="207"/>
      <c r="D113" s="208">
        <v>395</v>
      </c>
      <c r="E113" s="207"/>
      <c r="F113" s="207"/>
    </row>
    <row r="114" spans="1:6" s="209" customFormat="1" ht="30" customHeight="1" x14ac:dyDescent="0.3">
      <c r="A114" s="205" t="s">
        <v>681</v>
      </c>
      <c r="B114" s="206" t="s">
        <v>52</v>
      </c>
      <c r="C114" s="207"/>
      <c r="D114" s="208">
        <v>790</v>
      </c>
      <c r="E114" s="207"/>
      <c r="F114" s="207"/>
    </row>
    <row r="115" spans="1:6" s="209" customFormat="1" ht="30" customHeight="1" x14ac:dyDescent="0.3">
      <c r="A115" s="205" t="s">
        <v>593</v>
      </c>
      <c r="B115" s="206" t="s">
        <v>750</v>
      </c>
      <c r="C115" s="208">
        <v>395</v>
      </c>
      <c r="D115" s="207"/>
      <c r="E115" s="207"/>
      <c r="F115" s="207"/>
    </row>
    <row r="116" spans="1:6" s="209" customFormat="1" ht="30" customHeight="1" x14ac:dyDescent="0.3">
      <c r="A116" s="205" t="s">
        <v>593</v>
      </c>
      <c r="B116" s="206" t="s">
        <v>49</v>
      </c>
      <c r="C116" s="207"/>
      <c r="D116" s="208">
        <v>395</v>
      </c>
      <c r="E116" s="207"/>
      <c r="F116" s="207"/>
    </row>
    <row r="117" spans="1:6" s="209" customFormat="1" ht="30" customHeight="1" x14ac:dyDescent="0.3">
      <c r="A117" s="205" t="s">
        <v>638</v>
      </c>
      <c r="B117" s="206" t="s">
        <v>656</v>
      </c>
      <c r="C117" s="208">
        <v>811.6</v>
      </c>
      <c r="D117" s="207"/>
      <c r="E117" s="207"/>
      <c r="F117" s="207"/>
    </row>
    <row r="118" spans="1:6" s="209" customFormat="1" ht="30" customHeight="1" x14ac:dyDescent="0.3">
      <c r="A118" s="205" t="s">
        <v>705</v>
      </c>
      <c r="B118" s="206" t="s">
        <v>181</v>
      </c>
      <c r="C118" s="207"/>
      <c r="D118" s="208">
        <v>461</v>
      </c>
      <c r="E118" s="207"/>
      <c r="F118" s="207"/>
    </row>
    <row r="119" spans="1:6" s="209" customFormat="1" ht="30" customHeight="1" x14ac:dyDescent="0.3">
      <c r="A119" s="205" t="s">
        <v>684</v>
      </c>
      <c r="B119" s="206" t="s">
        <v>49</v>
      </c>
      <c r="C119" s="207"/>
      <c r="D119" s="208">
        <v>395</v>
      </c>
      <c r="E119" s="207"/>
      <c r="F119" s="207"/>
    </row>
    <row r="120" spans="1:6" s="209" customFormat="1" ht="30" customHeight="1" x14ac:dyDescent="0.3">
      <c r="A120" s="205" t="s">
        <v>511</v>
      </c>
      <c r="B120" s="206" t="s">
        <v>113</v>
      </c>
      <c r="C120" s="207"/>
      <c r="D120" s="207"/>
      <c r="E120" s="210">
        <v>1404</v>
      </c>
      <c r="F120" s="207"/>
    </row>
    <row r="121" spans="1:6" s="209" customFormat="1" ht="30" customHeight="1" x14ac:dyDescent="0.3">
      <c r="A121" s="205" t="s">
        <v>706</v>
      </c>
      <c r="B121" s="206" t="s">
        <v>49</v>
      </c>
      <c r="C121" s="207"/>
      <c r="D121" s="208">
        <v>395</v>
      </c>
      <c r="E121" s="207"/>
      <c r="F121" s="207"/>
    </row>
    <row r="122" spans="1:6" s="209" customFormat="1" ht="30" customHeight="1" x14ac:dyDescent="0.3">
      <c r="A122" s="205" t="s">
        <v>595</v>
      </c>
      <c r="B122" s="206" t="s">
        <v>113</v>
      </c>
      <c r="C122" s="207"/>
      <c r="D122" s="207"/>
      <c r="E122" s="210">
        <v>2024</v>
      </c>
      <c r="F122" s="207"/>
    </row>
    <row r="123" spans="1:6" s="209" customFormat="1" ht="30" customHeight="1" x14ac:dyDescent="0.3">
      <c r="A123" s="205" t="s">
        <v>514</v>
      </c>
      <c r="B123" s="206" t="s">
        <v>129</v>
      </c>
      <c r="C123" s="207"/>
      <c r="D123" s="207"/>
      <c r="E123" s="208">
        <v>395</v>
      </c>
      <c r="F123" s="207"/>
    </row>
    <row r="124" spans="1:6" s="209" customFormat="1" ht="30" customHeight="1" x14ac:dyDescent="0.3">
      <c r="A124" s="205" t="s">
        <v>685</v>
      </c>
      <c r="B124" s="206" t="s">
        <v>52</v>
      </c>
      <c r="C124" s="207"/>
      <c r="D124" s="210">
        <v>2110</v>
      </c>
      <c r="E124" s="207"/>
      <c r="F124" s="207"/>
    </row>
    <row r="125" spans="1:6" s="209" customFormat="1" ht="30" customHeight="1" x14ac:dyDescent="0.3">
      <c r="A125" s="205" t="s">
        <v>518</v>
      </c>
      <c r="B125" s="206" t="s">
        <v>49</v>
      </c>
      <c r="C125" s="207"/>
      <c r="D125" s="208">
        <v>395</v>
      </c>
      <c r="E125" s="207"/>
      <c r="F125" s="207"/>
    </row>
    <row r="126" spans="1:6" s="209" customFormat="1" ht="30" customHeight="1" x14ac:dyDescent="0.3">
      <c r="A126" s="205" t="s">
        <v>751</v>
      </c>
      <c r="B126" s="206" t="s">
        <v>109</v>
      </c>
      <c r="C126" s="207"/>
      <c r="D126" s="208">
        <v>395</v>
      </c>
      <c r="E126" s="207"/>
      <c r="F126" s="207"/>
    </row>
    <row r="127" spans="1:6" s="209" customFormat="1" ht="30" customHeight="1" x14ac:dyDescent="0.3">
      <c r="A127" s="205" t="s">
        <v>718</v>
      </c>
      <c r="B127" s="206" t="s">
        <v>174</v>
      </c>
      <c r="C127" s="210">
        <v>2767</v>
      </c>
      <c r="D127" s="207"/>
      <c r="E127" s="207"/>
      <c r="F127" s="207"/>
    </row>
    <row r="128" spans="1:6" s="209" customFormat="1" ht="30" customHeight="1" x14ac:dyDescent="0.3">
      <c r="A128" s="205" t="s">
        <v>752</v>
      </c>
      <c r="B128" s="206" t="s">
        <v>148</v>
      </c>
      <c r="C128" s="210">
        <v>1383.4</v>
      </c>
      <c r="D128" s="207"/>
      <c r="E128" s="207"/>
      <c r="F128" s="207"/>
    </row>
    <row r="129" spans="1:6" s="209" customFormat="1" ht="30" customHeight="1" x14ac:dyDescent="0.3">
      <c r="A129" s="205" t="s">
        <v>527</v>
      </c>
      <c r="B129" s="206" t="s">
        <v>54</v>
      </c>
      <c r="C129" s="207"/>
      <c r="D129" s="208">
        <v>395</v>
      </c>
      <c r="E129" s="207"/>
      <c r="F129" s="207"/>
    </row>
    <row r="130" spans="1:6" s="209" customFormat="1" ht="30" customHeight="1" x14ac:dyDescent="0.3">
      <c r="A130" s="205" t="s">
        <v>529</v>
      </c>
      <c r="B130" s="206" t="s">
        <v>54</v>
      </c>
      <c r="C130" s="207"/>
      <c r="D130" s="208">
        <v>395</v>
      </c>
      <c r="E130" s="207"/>
      <c r="F130" s="207"/>
    </row>
    <row r="131" spans="1:6" s="209" customFormat="1" ht="30" customHeight="1" x14ac:dyDescent="0.3">
      <c r="A131" s="205" t="s">
        <v>529</v>
      </c>
      <c r="B131" s="206" t="s">
        <v>54</v>
      </c>
      <c r="C131" s="207"/>
      <c r="D131" s="208">
        <v>395</v>
      </c>
      <c r="E131" s="207"/>
      <c r="F131" s="207"/>
    </row>
    <row r="132" spans="1:6" s="209" customFormat="1" ht="30" customHeight="1" x14ac:dyDescent="0.3">
      <c r="A132" s="205" t="s">
        <v>532</v>
      </c>
      <c r="B132" s="206" t="s">
        <v>55</v>
      </c>
      <c r="C132" s="207"/>
      <c r="D132" s="208">
        <v>395</v>
      </c>
      <c r="E132" s="207"/>
      <c r="F132" s="207"/>
    </row>
    <row r="133" spans="1:6" s="209" customFormat="1" ht="30" customHeight="1" x14ac:dyDescent="0.3">
      <c r="A133" s="205" t="s">
        <v>731</v>
      </c>
      <c r="B133" s="206" t="s">
        <v>54</v>
      </c>
      <c r="C133" s="207"/>
      <c r="D133" s="208">
        <v>395</v>
      </c>
      <c r="E133" s="207"/>
      <c r="F133" s="207"/>
    </row>
    <row r="134" spans="1:6" s="209" customFormat="1" ht="30" customHeight="1" x14ac:dyDescent="0.3">
      <c r="A134" s="205" t="s">
        <v>601</v>
      </c>
      <c r="B134" s="206" t="s">
        <v>171</v>
      </c>
      <c r="C134" s="207"/>
      <c r="D134" s="208">
        <v>395</v>
      </c>
      <c r="E134" s="207"/>
      <c r="F134" s="207"/>
    </row>
    <row r="135" spans="1:6" s="209" customFormat="1" ht="30" customHeight="1" x14ac:dyDescent="0.3">
      <c r="A135" s="205" t="s">
        <v>601</v>
      </c>
      <c r="B135" s="206" t="s">
        <v>99</v>
      </c>
      <c r="C135" s="208">
        <v>801.2</v>
      </c>
      <c r="D135" s="207"/>
      <c r="E135" s="207"/>
      <c r="F135" s="207"/>
    </row>
    <row r="136" spans="1:6" s="209" customFormat="1" ht="30" customHeight="1" x14ac:dyDescent="0.3">
      <c r="A136" s="205" t="s">
        <v>753</v>
      </c>
      <c r="B136" s="206" t="s">
        <v>52</v>
      </c>
      <c r="C136" s="207"/>
      <c r="D136" s="210">
        <v>2292</v>
      </c>
      <c r="E136" s="207"/>
      <c r="F136" s="207"/>
    </row>
    <row r="137" spans="1:6" s="209" customFormat="1" ht="30" customHeight="1" x14ac:dyDescent="0.3">
      <c r="A137" s="205" t="s">
        <v>641</v>
      </c>
      <c r="B137" s="206" t="s">
        <v>62</v>
      </c>
      <c r="C137" s="210">
        <v>1185</v>
      </c>
      <c r="D137" s="207"/>
      <c r="E137" s="207"/>
      <c r="F137" s="207"/>
    </row>
    <row r="138" spans="1:6" s="209" customFormat="1" ht="30" customHeight="1" x14ac:dyDescent="0.3">
      <c r="A138" s="205" t="s">
        <v>641</v>
      </c>
      <c r="B138" s="206" t="s">
        <v>111</v>
      </c>
      <c r="C138" s="210">
        <v>1185</v>
      </c>
      <c r="D138" s="207"/>
      <c r="E138" s="207"/>
      <c r="F138" s="207"/>
    </row>
    <row r="139" spans="1:6" s="209" customFormat="1" ht="30" customHeight="1" x14ac:dyDescent="0.3">
      <c r="A139" s="205" t="s">
        <v>641</v>
      </c>
      <c r="B139" s="206" t="s">
        <v>60</v>
      </c>
      <c r="C139" s="207"/>
      <c r="D139" s="208">
        <v>395</v>
      </c>
      <c r="E139" s="207"/>
      <c r="F139" s="207"/>
    </row>
    <row r="140" spans="1:6" s="209" customFormat="1" ht="30" customHeight="1" x14ac:dyDescent="0.3">
      <c r="A140" s="205" t="s">
        <v>603</v>
      </c>
      <c r="B140" s="206" t="s">
        <v>754</v>
      </c>
      <c r="C140" s="210">
        <v>2685</v>
      </c>
      <c r="D140" s="207"/>
      <c r="E140" s="207"/>
      <c r="F140" s="207"/>
    </row>
    <row r="141" spans="1:6" s="209" customFormat="1" ht="30" customHeight="1" thickBot="1" x14ac:dyDescent="0.35">
      <c r="A141" s="205" t="s">
        <v>534</v>
      </c>
      <c r="B141" s="206" t="s">
        <v>94</v>
      </c>
      <c r="C141" s="207"/>
      <c r="D141" s="207"/>
      <c r="E141" s="208">
        <v>395</v>
      </c>
      <c r="F141" s="207"/>
    </row>
    <row r="142" spans="1:6" s="209" customFormat="1" ht="30" customHeight="1" x14ac:dyDescent="0.3">
      <c r="A142" s="211" t="s">
        <v>82</v>
      </c>
      <c r="B142" s="211"/>
      <c r="C142" s="212">
        <v>41437.199999999997</v>
      </c>
      <c r="D142" s="212">
        <v>28581.5</v>
      </c>
      <c r="E142" s="212">
        <v>24673</v>
      </c>
      <c r="F142" s="212">
        <v>221655.2</v>
      </c>
    </row>
    <row r="143" spans="1:6" s="209" customFormat="1" ht="30" customHeight="1" x14ac:dyDescent="0.3">
      <c r="A143" s="214" t="s">
        <v>21</v>
      </c>
      <c r="B143" s="214"/>
      <c r="C143" s="214"/>
      <c r="D143" s="214"/>
      <c r="E143" s="214"/>
      <c r="F143" s="215">
        <v>316346.90000000002</v>
      </c>
    </row>
    <row r="144" spans="1:6" s="209" customFormat="1" ht="30" customHeight="1" x14ac:dyDescent="0.3">
      <c r="A144" s="68"/>
      <c r="B144" s="68"/>
      <c r="C144" s="68"/>
      <c r="D144" s="68"/>
      <c r="E144" s="68"/>
      <c r="F144" s="68"/>
    </row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142:B142"/>
    <mergeCell ref="A143:E143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9" firstPageNumber="0" fitToHeight="3" orientation="landscape" horizontalDpi="300" verticalDpi="30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rgb="FF92D050"/>
    <pageSetUpPr fitToPage="1"/>
  </sheetPr>
  <dimension ref="A1:J246"/>
  <sheetViews>
    <sheetView topLeftCell="B21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109375" customWidth="1"/>
    <col min="10" max="10" width="13.441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436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1980</v>
      </c>
    </row>
    <row r="7" spans="1:10" x14ac:dyDescent="0.3">
      <c r="A7" t="s">
        <v>7</v>
      </c>
      <c r="C7" s="24">
        <v>851.9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172773.78</v>
      </c>
      <c r="F21" s="152"/>
      <c r="G21" s="152">
        <v>176372.16</v>
      </c>
      <c r="H21" s="152"/>
      <c r="I21" s="147">
        <f>SUM(E21-G21)</f>
        <v>-3598.3800000000047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172773.78</v>
      </c>
      <c r="F23" s="147"/>
      <c r="G23" s="147">
        <f>SUM(G21:G22)</f>
        <v>176372.16</v>
      </c>
      <c r="H23" s="147"/>
      <c r="I23" s="147">
        <f>I21+I22</f>
        <v>-3598.3800000000047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1862.56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53465.243999999999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41811.251999999993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10733.94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21672.335999999999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4702.4880000000003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2964.6120000000001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2249.0160000000001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18094.356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155693.24399999998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437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449</v>
      </c>
      <c r="B47" s="45" t="s">
        <v>109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609</v>
      </c>
      <c r="B48" s="206" t="s">
        <v>109</v>
      </c>
      <c r="C48" s="207"/>
      <c r="D48" s="208">
        <v>395</v>
      </c>
      <c r="E48" s="207"/>
      <c r="F48" s="207"/>
    </row>
    <row r="49" spans="1:6" s="209" customFormat="1" ht="30" customHeight="1" x14ac:dyDescent="0.3">
      <c r="A49" s="205" t="s">
        <v>743</v>
      </c>
      <c r="B49" s="206" t="s">
        <v>65</v>
      </c>
      <c r="C49" s="207"/>
      <c r="D49" s="208">
        <v>395</v>
      </c>
      <c r="E49" s="207"/>
      <c r="F49" s="207"/>
    </row>
    <row r="50" spans="1:6" s="209" customFormat="1" ht="30" customHeight="1" x14ac:dyDescent="0.3">
      <c r="A50" s="205" t="s">
        <v>614</v>
      </c>
      <c r="B50" s="206" t="s">
        <v>104</v>
      </c>
      <c r="C50" s="207"/>
      <c r="D50" s="208">
        <v>460</v>
      </c>
      <c r="E50" s="207"/>
      <c r="F50" s="207"/>
    </row>
    <row r="51" spans="1:6" s="209" customFormat="1" ht="30" customHeight="1" x14ac:dyDescent="0.3">
      <c r="A51" s="205" t="s">
        <v>695</v>
      </c>
      <c r="B51" s="206" t="s">
        <v>63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05" t="s">
        <v>483</v>
      </c>
      <c r="B52" s="206" t="s">
        <v>60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483</v>
      </c>
      <c r="B53" s="206" t="s">
        <v>480</v>
      </c>
      <c r="C53" s="207"/>
      <c r="D53" s="210">
        <v>7110</v>
      </c>
      <c r="E53" s="207"/>
      <c r="F53" s="207"/>
    </row>
    <row r="54" spans="1:6" s="209" customFormat="1" ht="30" customHeight="1" x14ac:dyDescent="0.3">
      <c r="A54" s="205" t="s">
        <v>584</v>
      </c>
      <c r="B54" s="206" t="s">
        <v>75</v>
      </c>
      <c r="C54" s="210">
        <v>4118</v>
      </c>
      <c r="D54" s="207"/>
      <c r="E54" s="207"/>
      <c r="F54" s="207"/>
    </row>
    <row r="55" spans="1:6" s="209" customFormat="1" ht="30" customHeight="1" x14ac:dyDescent="0.3">
      <c r="A55" s="205" t="s">
        <v>487</v>
      </c>
      <c r="B55" s="206" t="s">
        <v>59</v>
      </c>
      <c r="C55" s="207"/>
      <c r="D55" s="207"/>
      <c r="E55" s="208">
        <v>395</v>
      </c>
      <c r="F55" s="207"/>
    </row>
    <row r="56" spans="1:6" s="209" customFormat="1" ht="30" customHeight="1" x14ac:dyDescent="0.3">
      <c r="A56" s="205" t="s">
        <v>630</v>
      </c>
      <c r="B56" s="206" t="s">
        <v>65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702</v>
      </c>
      <c r="B57" s="206" t="s">
        <v>110</v>
      </c>
      <c r="C57" s="210">
        <v>1185</v>
      </c>
      <c r="D57" s="207"/>
      <c r="E57" s="207"/>
      <c r="F57" s="207"/>
    </row>
    <row r="58" spans="1:6" s="209" customFormat="1" ht="30" customHeight="1" x14ac:dyDescent="0.3">
      <c r="A58" s="205" t="s">
        <v>497</v>
      </c>
      <c r="B58" s="206" t="s">
        <v>52</v>
      </c>
      <c r="C58" s="207"/>
      <c r="D58" s="210">
        <v>1185</v>
      </c>
      <c r="E58" s="207"/>
      <c r="F58" s="207"/>
    </row>
    <row r="59" spans="1:6" s="209" customFormat="1" ht="30" customHeight="1" x14ac:dyDescent="0.3">
      <c r="A59" s="205" t="s">
        <v>498</v>
      </c>
      <c r="B59" s="206" t="s">
        <v>52</v>
      </c>
      <c r="C59" s="207"/>
      <c r="D59" s="210">
        <v>2327</v>
      </c>
      <c r="E59" s="207"/>
      <c r="F59" s="207"/>
    </row>
    <row r="60" spans="1:6" s="209" customFormat="1" ht="30" customHeight="1" x14ac:dyDescent="0.3">
      <c r="A60" s="205" t="s">
        <v>498</v>
      </c>
      <c r="B60" s="206" t="s">
        <v>81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500</v>
      </c>
      <c r="B61" s="206" t="s">
        <v>54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679</v>
      </c>
      <c r="B62" s="206" t="s">
        <v>143</v>
      </c>
      <c r="C62" s="207"/>
      <c r="D62" s="207"/>
      <c r="E62" s="208">
        <v>786</v>
      </c>
      <c r="F62" s="207"/>
    </row>
    <row r="63" spans="1:6" s="209" customFormat="1" ht="30" customHeight="1" x14ac:dyDescent="0.3">
      <c r="A63" s="205" t="s">
        <v>505</v>
      </c>
      <c r="B63" s="206" t="s">
        <v>143</v>
      </c>
      <c r="C63" s="207"/>
      <c r="D63" s="207"/>
      <c r="E63" s="210">
        <v>1240</v>
      </c>
      <c r="F63" s="207"/>
    </row>
    <row r="64" spans="1:6" s="209" customFormat="1" ht="30" customHeight="1" x14ac:dyDescent="0.3">
      <c r="A64" s="205" t="s">
        <v>505</v>
      </c>
      <c r="B64" s="206" t="s">
        <v>631</v>
      </c>
      <c r="C64" s="207"/>
      <c r="D64" s="210">
        <v>1383</v>
      </c>
      <c r="E64" s="207"/>
      <c r="F64" s="207"/>
    </row>
    <row r="65" spans="1:6" s="209" customFormat="1" ht="30" customHeight="1" x14ac:dyDescent="0.3">
      <c r="A65" s="205" t="s">
        <v>593</v>
      </c>
      <c r="B65" s="206" t="s">
        <v>77</v>
      </c>
      <c r="C65" s="208">
        <v>410</v>
      </c>
      <c r="D65" s="207"/>
      <c r="E65" s="207"/>
      <c r="F65" s="207"/>
    </row>
    <row r="66" spans="1:6" s="209" customFormat="1" ht="30" customHeight="1" x14ac:dyDescent="0.3">
      <c r="A66" s="205" t="s">
        <v>889</v>
      </c>
      <c r="B66" s="206" t="s">
        <v>129</v>
      </c>
      <c r="C66" s="207"/>
      <c r="D66" s="207"/>
      <c r="E66" s="208">
        <v>790</v>
      </c>
      <c r="F66" s="207"/>
    </row>
    <row r="67" spans="1:6" s="209" customFormat="1" ht="30" customHeight="1" x14ac:dyDescent="0.3">
      <c r="A67" s="205" t="s">
        <v>862</v>
      </c>
      <c r="B67" s="206" t="s">
        <v>890</v>
      </c>
      <c r="C67" s="208">
        <v>395</v>
      </c>
      <c r="D67" s="207"/>
      <c r="E67" s="207"/>
      <c r="F67" s="207"/>
    </row>
    <row r="68" spans="1:6" s="209" customFormat="1" ht="30" customHeight="1" x14ac:dyDescent="0.3">
      <c r="A68" s="205" t="s">
        <v>594</v>
      </c>
      <c r="B68" s="206" t="s">
        <v>181</v>
      </c>
      <c r="C68" s="207"/>
      <c r="D68" s="208">
        <v>488.5</v>
      </c>
      <c r="E68" s="207"/>
      <c r="F68" s="207"/>
    </row>
    <row r="69" spans="1:6" s="209" customFormat="1" ht="30" customHeight="1" x14ac:dyDescent="0.3">
      <c r="A69" s="205" t="s">
        <v>509</v>
      </c>
      <c r="B69" s="206" t="s">
        <v>891</v>
      </c>
      <c r="C69" s="207"/>
      <c r="D69" s="210">
        <v>2797.4</v>
      </c>
      <c r="E69" s="207"/>
      <c r="F69" s="207"/>
    </row>
    <row r="70" spans="1:6" s="209" customFormat="1" ht="30" customHeight="1" x14ac:dyDescent="0.3">
      <c r="A70" s="205" t="s">
        <v>779</v>
      </c>
      <c r="B70" s="206" t="s">
        <v>52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892</v>
      </c>
      <c r="B71" s="206" t="s">
        <v>52</v>
      </c>
      <c r="C71" s="207"/>
      <c r="D71" s="210">
        <v>2421</v>
      </c>
      <c r="E71" s="207"/>
      <c r="F71" s="207"/>
    </row>
    <row r="72" spans="1:6" s="209" customFormat="1" ht="30" customHeight="1" thickBot="1" x14ac:dyDescent="0.35">
      <c r="A72" s="205" t="s">
        <v>599</v>
      </c>
      <c r="B72" s="206" t="s">
        <v>886</v>
      </c>
      <c r="C72" s="208">
        <v>395</v>
      </c>
      <c r="D72" s="207"/>
      <c r="E72" s="207"/>
      <c r="F72" s="207"/>
    </row>
    <row r="73" spans="1:6" s="209" customFormat="1" ht="30" customHeight="1" x14ac:dyDescent="0.3">
      <c r="A73" s="211" t="s">
        <v>82</v>
      </c>
      <c r="B73" s="211"/>
      <c r="C73" s="212">
        <v>6913</v>
      </c>
      <c r="D73" s="212">
        <v>21214.9</v>
      </c>
      <c r="E73" s="212">
        <v>3211</v>
      </c>
      <c r="F73" s="213"/>
    </row>
    <row r="74" spans="1:6" s="209" customFormat="1" ht="30" customHeight="1" x14ac:dyDescent="0.3">
      <c r="A74" s="214" t="s">
        <v>21</v>
      </c>
      <c r="B74" s="214"/>
      <c r="C74" s="214"/>
      <c r="D74" s="214"/>
      <c r="E74" s="214"/>
      <c r="F74" s="215">
        <v>31338.9</v>
      </c>
    </row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73:B73"/>
    <mergeCell ref="A74:E74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00B050"/>
    <pageSetUpPr fitToPage="1"/>
  </sheetPr>
  <dimension ref="A1:J246"/>
  <sheetViews>
    <sheetView topLeftCell="B19" zoomScale="70" zoomScaleNormal="70" workbookViewId="0">
      <selection activeCell="B27" sqref="A27:XFD27"/>
    </sheetView>
  </sheetViews>
  <sheetFormatPr defaultRowHeight="14.4" x14ac:dyDescent="0.3"/>
  <cols>
    <col min="1" max="1" width="11.77734375" customWidth="1"/>
    <col min="2" max="2" width="55.21875" customWidth="1"/>
    <col min="3" max="3" width="9.44140625" customWidth="1"/>
    <col min="4" max="4" width="9" customWidth="1"/>
    <col min="5" max="5" width="11" customWidth="1"/>
    <col min="6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438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1982</v>
      </c>
    </row>
    <row r="7" spans="1:10" x14ac:dyDescent="0.3">
      <c r="A7" t="s">
        <v>7</v>
      </c>
      <c r="C7" s="24">
        <v>869.4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43132</v>
      </c>
      <c r="J11" s="246">
        <v>43497</v>
      </c>
    </row>
    <row r="12" spans="1:10" x14ac:dyDescent="0.3">
      <c r="A12" t="s">
        <v>12</v>
      </c>
      <c r="G12" t="s">
        <v>13</v>
      </c>
      <c r="H12" s="28"/>
      <c r="I12" s="235">
        <v>14.7</v>
      </c>
      <c r="J12" s="234">
        <v>15.43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176375.33</v>
      </c>
      <c r="F21" s="152"/>
      <c r="G21" s="152">
        <v>155631.07</v>
      </c>
      <c r="H21" s="152"/>
      <c r="I21" s="147">
        <f>SUM(E21-G21)</f>
        <v>20744.25999999998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176375.33</v>
      </c>
      <c r="F23" s="147"/>
      <c r="G23" s="147">
        <f>SUM(G21:G22)</f>
        <v>155631.07</v>
      </c>
      <c r="H23" s="147"/>
      <c r="I23" s="147">
        <f>I21+I22</f>
        <v>20744.25999999998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109707.5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5.23</v>
      </c>
      <c r="H28" s="149"/>
      <c r="I28" s="147">
        <f>G28*$C$7*12</f>
        <v>54563.544000000009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4.09</v>
      </c>
      <c r="H29" s="149"/>
      <c r="I29" s="147">
        <f>G29*$C$7*12</f>
        <v>42670.152000000002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10954.44</v>
      </c>
      <c r="J30" s="147"/>
    </row>
    <row r="31" spans="1:10" ht="30" customHeight="1" x14ac:dyDescent="0.3">
      <c r="A31" s="38">
        <v>4</v>
      </c>
      <c r="B31" s="145" t="s">
        <v>423</v>
      </c>
      <c r="C31" s="145"/>
      <c r="D31" s="145"/>
      <c r="E31" s="145"/>
      <c r="F31" s="33" t="s">
        <v>13</v>
      </c>
      <c r="G31" s="146">
        <v>2.12</v>
      </c>
      <c r="H31" s="146"/>
      <c r="I31" s="147">
        <f t="shared" ref="I31:I37" si="0">G31*$C$7*12</f>
        <v>22117.536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4799.0880000000006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3025.5119999999997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2295.2159999999999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18466.056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158891.54399999999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439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658</v>
      </c>
      <c r="B47" s="45" t="s">
        <v>60</v>
      </c>
      <c r="C47" s="46"/>
      <c r="D47" s="47">
        <v>395</v>
      </c>
      <c r="E47" s="46"/>
      <c r="F47" s="46"/>
    </row>
    <row r="48" spans="1:10" s="209" customFormat="1" ht="30" customHeight="1" x14ac:dyDescent="0.3">
      <c r="A48" s="205" t="s">
        <v>660</v>
      </c>
      <c r="B48" s="206" t="s">
        <v>70</v>
      </c>
      <c r="C48" s="207"/>
      <c r="D48" s="208">
        <v>395</v>
      </c>
      <c r="E48" s="207"/>
      <c r="F48" s="207"/>
    </row>
    <row r="49" spans="1:6" s="209" customFormat="1" ht="30" customHeight="1" x14ac:dyDescent="0.3">
      <c r="A49" s="205" t="s">
        <v>695</v>
      </c>
      <c r="B49" s="206" t="s">
        <v>63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573</v>
      </c>
      <c r="B50" s="206" t="s">
        <v>59</v>
      </c>
      <c r="C50" s="207"/>
      <c r="D50" s="207"/>
      <c r="E50" s="208">
        <v>518</v>
      </c>
      <c r="F50" s="207"/>
    </row>
    <row r="51" spans="1:6" s="209" customFormat="1" ht="30" customHeight="1" x14ac:dyDescent="0.3">
      <c r="A51" s="205" t="s">
        <v>623</v>
      </c>
      <c r="B51" s="206" t="s">
        <v>59</v>
      </c>
      <c r="C51" s="207"/>
      <c r="D51" s="207"/>
      <c r="E51" s="208">
        <v>790</v>
      </c>
      <c r="F51" s="207"/>
    </row>
    <row r="52" spans="1:6" s="209" customFormat="1" ht="30" customHeight="1" x14ac:dyDescent="0.3">
      <c r="A52" s="205" t="s">
        <v>483</v>
      </c>
      <c r="B52" s="206" t="s">
        <v>480</v>
      </c>
      <c r="C52" s="207"/>
      <c r="D52" s="210">
        <v>7110</v>
      </c>
      <c r="E52" s="207"/>
      <c r="F52" s="207"/>
    </row>
    <row r="53" spans="1:6" s="209" customFormat="1" ht="30" customHeight="1" x14ac:dyDescent="0.3">
      <c r="A53" s="205" t="s">
        <v>763</v>
      </c>
      <c r="B53" s="206" t="s">
        <v>60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491</v>
      </c>
      <c r="B54" s="206" t="s">
        <v>50</v>
      </c>
      <c r="C54" s="207"/>
      <c r="D54" s="207"/>
      <c r="E54" s="208">
        <v>470</v>
      </c>
      <c r="F54" s="207"/>
    </row>
    <row r="55" spans="1:6" s="209" customFormat="1" ht="30" customHeight="1" x14ac:dyDescent="0.3">
      <c r="A55" s="205" t="s">
        <v>496</v>
      </c>
      <c r="B55" s="206" t="s">
        <v>66</v>
      </c>
      <c r="C55" s="207"/>
      <c r="D55" s="208">
        <v>592.5</v>
      </c>
      <c r="E55" s="207"/>
      <c r="F55" s="207"/>
    </row>
    <row r="56" spans="1:6" s="209" customFormat="1" ht="30" customHeight="1" x14ac:dyDescent="0.3">
      <c r="A56" s="205" t="s">
        <v>636</v>
      </c>
      <c r="B56" s="206" t="s">
        <v>95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497</v>
      </c>
      <c r="B57" s="206" t="s">
        <v>81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593</v>
      </c>
      <c r="B58" s="206" t="s">
        <v>77</v>
      </c>
      <c r="C58" s="208">
        <v>410</v>
      </c>
      <c r="D58" s="207"/>
      <c r="E58" s="207"/>
      <c r="F58" s="207"/>
    </row>
    <row r="59" spans="1:6" s="209" customFormat="1" ht="30" customHeight="1" x14ac:dyDescent="0.3">
      <c r="A59" s="205" t="s">
        <v>779</v>
      </c>
      <c r="B59" s="206" t="s">
        <v>52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516</v>
      </c>
      <c r="B60" s="206" t="s">
        <v>54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518</v>
      </c>
      <c r="B61" s="206" t="s">
        <v>54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599</v>
      </c>
      <c r="B62" s="206" t="s">
        <v>886</v>
      </c>
      <c r="C62" s="208">
        <v>395</v>
      </c>
      <c r="D62" s="207"/>
      <c r="E62" s="207"/>
      <c r="F62" s="207"/>
    </row>
    <row r="63" spans="1:6" s="209" customFormat="1" ht="30" customHeight="1" x14ac:dyDescent="0.3">
      <c r="A63" s="205" t="s">
        <v>528</v>
      </c>
      <c r="B63" s="206" t="s">
        <v>52</v>
      </c>
      <c r="C63" s="207"/>
      <c r="D63" s="210">
        <v>2261</v>
      </c>
      <c r="E63" s="207"/>
      <c r="F63" s="207"/>
    </row>
    <row r="64" spans="1:6" s="209" customFormat="1" ht="30" customHeight="1" x14ac:dyDescent="0.3">
      <c r="A64" s="205" t="s">
        <v>641</v>
      </c>
      <c r="B64" s="206" t="s">
        <v>52</v>
      </c>
      <c r="C64" s="207"/>
      <c r="D64" s="208">
        <v>790</v>
      </c>
      <c r="E64" s="207"/>
      <c r="F64" s="207"/>
    </row>
    <row r="65" spans="1:6" s="209" customFormat="1" ht="30" customHeight="1" x14ac:dyDescent="0.3">
      <c r="A65" s="205" t="s">
        <v>777</v>
      </c>
      <c r="B65" s="206" t="s">
        <v>56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777</v>
      </c>
      <c r="B66" s="206" t="s">
        <v>54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603</v>
      </c>
      <c r="B67" s="206" t="s">
        <v>51</v>
      </c>
      <c r="C67" s="207"/>
      <c r="D67" s="208">
        <v>790</v>
      </c>
      <c r="E67" s="207"/>
      <c r="F67" s="207"/>
    </row>
    <row r="68" spans="1:6" s="209" customFormat="1" ht="30" customHeight="1" thickBot="1" x14ac:dyDescent="0.35">
      <c r="A68" s="205" t="s">
        <v>603</v>
      </c>
      <c r="B68" s="206" t="s">
        <v>54</v>
      </c>
      <c r="C68" s="207"/>
      <c r="D68" s="208">
        <v>790</v>
      </c>
      <c r="E68" s="207"/>
      <c r="F68" s="207"/>
    </row>
    <row r="69" spans="1:6" s="209" customFormat="1" ht="30" customHeight="1" x14ac:dyDescent="0.3">
      <c r="A69" s="211" t="s">
        <v>82</v>
      </c>
      <c r="B69" s="211"/>
      <c r="C69" s="212">
        <v>1215</v>
      </c>
      <c r="D69" s="212">
        <v>16283.5</v>
      </c>
      <c r="E69" s="212">
        <v>1778</v>
      </c>
      <c r="F69" s="213"/>
    </row>
    <row r="70" spans="1:6" s="209" customFormat="1" ht="30" customHeight="1" x14ac:dyDescent="0.3">
      <c r="A70" s="214" t="s">
        <v>21</v>
      </c>
      <c r="B70" s="214"/>
      <c r="C70" s="214"/>
      <c r="D70" s="214"/>
      <c r="E70" s="214"/>
      <c r="F70" s="215">
        <v>19276.5</v>
      </c>
    </row>
    <row r="71" spans="1:6" s="209" customFormat="1" ht="30" customHeight="1" x14ac:dyDescent="0.3"/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69:B69"/>
    <mergeCell ref="A70:E70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rgb="FF33CCCC"/>
    <pageSetUpPr fitToPage="1"/>
  </sheetPr>
  <dimension ref="A1:J247"/>
  <sheetViews>
    <sheetView topLeftCell="A19" zoomScale="70" zoomScaleNormal="70" workbookViewId="0">
      <selection activeCell="G37" sqref="G28:H37"/>
    </sheetView>
  </sheetViews>
  <sheetFormatPr defaultRowHeight="14.4" x14ac:dyDescent="0.3"/>
  <cols>
    <col min="1" max="1" width="11.77734375" customWidth="1"/>
    <col min="2" max="2" width="55.21875" customWidth="1"/>
    <col min="3" max="5" width="9" customWidth="1"/>
    <col min="6" max="6" width="8.6640625" customWidth="1"/>
    <col min="7" max="7" width="9" customWidth="1"/>
    <col min="8" max="8" width="4.109375" customWidth="1"/>
    <col min="9" max="9" width="9.21875" customWidth="1"/>
    <col min="10" max="10" width="9.8867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441</v>
      </c>
      <c r="I2" s="156"/>
      <c r="J2" s="156"/>
    </row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1960</v>
      </c>
    </row>
    <row r="7" spans="1:10" x14ac:dyDescent="0.3">
      <c r="A7" t="s">
        <v>7</v>
      </c>
      <c r="C7" s="24">
        <v>93.1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2</v>
      </c>
    </row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8">
        <v>6.76</v>
      </c>
      <c r="J12" s="235">
        <v>7.09</v>
      </c>
    </row>
    <row r="13" spans="1:10" x14ac:dyDescent="0.3">
      <c r="H13" s="28"/>
      <c r="I13" s="50"/>
      <c r="J13" s="31"/>
    </row>
    <row r="14" spans="1:10" x14ac:dyDescent="0.3">
      <c r="A14" s="25"/>
      <c r="B14" s="25"/>
      <c r="C14" s="25"/>
      <c r="D14" s="25"/>
      <c r="E14" s="25"/>
      <c r="F14" s="25"/>
      <c r="G14" s="25"/>
      <c r="H14" s="28"/>
      <c r="I14" s="50"/>
      <c r="J14" s="25"/>
    </row>
    <row r="15" spans="1:10" x14ac:dyDescent="0.3">
      <c r="I15" s="5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6875</v>
      </c>
      <c r="F21" s="152"/>
      <c r="G21" s="152">
        <v>6790</v>
      </c>
      <c r="H21" s="152"/>
      <c r="I21" s="147">
        <f>E21-G21</f>
        <v>85</v>
      </c>
      <c r="J21" s="147"/>
    </row>
    <row r="22" spans="1:10" ht="1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6875</v>
      </c>
      <c r="F23" s="147"/>
      <c r="G23" s="147">
        <f>G21+G22</f>
        <v>6790</v>
      </c>
      <c r="H23" s="147"/>
      <c r="I23" s="147">
        <f>I21+I22</f>
        <v>85</v>
      </c>
      <c r="J23" s="147"/>
    </row>
    <row r="24" spans="1:10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0</v>
      </c>
    </row>
    <row r="25" spans="1:10" x14ac:dyDescent="0.3">
      <c r="A25" s="32" t="s">
        <v>23</v>
      </c>
    </row>
    <row r="27" spans="1:10" ht="59.4" customHeight="1" x14ac:dyDescent="0.3">
      <c r="A27" s="125" t="s">
        <v>24</v>
      </c>
      <c r="B27" s="151" t="s">
        <v>25</v>
      </c>
      <c r="C27" s="151"/>
      <c r="D27" s="151"/>
      <c r="E27" s="151"/>
      <c r="F27" s="125" t="s">
        <v>26</v>
      </c>
      <c r="G27" s="151" t="s">
        <v>27</v>
      </c>
      <c r="H27" s="151"/>
      <c r="I27" s="151" t="s">
        <v>28</v>
      </c>
      <c r="J27" s="151"/>
    </row>
    <row r="28" spans="1:10" ht="39" customHeight="1" x14ac:dyDescent="0.3">
      <c r="A28" s="38">
        <v>1</v>
      </c>
      <c r="B28" s="145" t="s">
        <v>29</v>
      </c>
      <c r="C28" s="145"/>
      <c r="D28" s="145"/>
      <c r="E28" s="145"/>
      <c r="F28" s="124" t="s">
        <v>13</v>
      </c>
      <c r="G28" s="149">
        <v>3.86</v>
      </c>
      <c r="H28" s="149"/>
      <c r="I28" s="147">
        <f>G28*$C$7*12</f>
        <v>4312.3919999999998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124" t="s">
        <v>13</v>
      </c>
      <c r="G29" s="149">
        <v>0.37</v>
      </c>
      <c r="H29" s="149"/>
      <c r="I29" s="147">
        <f t="shared" ref="I29:I37" si="0">G29*$C$7*12</f>
        <v>413.36399999999992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124" t="s">
        <v>13</v>
      </c>
      <c r="G30" s="146">
        <v>1.05</v>
      </c>
      <c r="H30" s="146"/>
      <c r="I30" s="147">
        <f t="shared" si="0"/>
        <v>1173.06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124" t="s">
        <v>13</v>
      </c>
      <c r="G31" s="146">
        <v>0.1</v>
      </c>
      <c r="H31" s="146"/>
      <c r="I31" s="147">
        <f t="shared" si="0"/>
        <v>111.72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124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124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124" t="s">
        <v>13</v>
      </c>
      <c r="G34" s="146">
        <v>0.46</v>
      </c>
      <c r="H34" s="146"/>
      <c r="I34" s="147">
        <f t="shared" si="0"/>
        <v>513.91200000000003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124" t="s">
        <v>13</v>
      </c>
      <c r="G35" s="146">
        <v>0.28999999999999998</v>
      </c>
      <c r="H35" s="146"/>
      <c r="I35" s="147">
        <f t="shared" si="0"/>
        <v>323.98799999999994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124" t="s">
        <v>13</v>
      </c>
      <c r="G36" s="146">
        <v>0.22</v>
      </c>
      <c r="H36" s="146"/>
      <c r="I36" s="147">
        <f t="shared" si="0"/>
        <v>245.78399999999999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124" t="s">
        <v>13</v>
      </c>
      <c r="G37" s="146">
        <v>0.74</v>
      </c>
      <c r="H37" s="146"/>
      <c r="I37" s="147">
        <f t="shared" si="0"/>
        <v>826.72799999999984</v>
      </c>
      <c r="J37" s="147"/>
    </row>
    <row r="38" spans="1:10" s="67" customFormat="1" ht="25.05" customHeight="1" x14ac:dyDescent="0.3">
      <c r="A38" s="108"/>
      <c r="B38" s="198" t="s">
        <v>39</v>
      </c>
      <c r="C38" s="198"/>
      <c r="D38" s="198"/>
      <c r="E38" s="198"/>
      <c r="F38" s="108"/>
      <c r="G38" s="199"/>
      <c r="H38" s="199"/>
      <c r="I38" s="197">
        <f>SUM(I28:J37)</f>
        <v>7920.9479999999994</v>
      </c>
      <c r="J38" s="197"/>
    </row>
    <row r="49" s="209" customFormat="1" ht="30" customHeight="1" x14ac:dyDescent="0.3"/>
    <row r="50" s="209" customFormat="1" ht="30" customHeight="1" x14ac:dyDescent="0.3"/>
    <row r="51" s="209" customFormat="1" ht="30" customHeight="1" x14ac:dyDescent="0.3"/>
    <row r="52" s="209" customFormat="1" ht="30" customHeight="1" x14ac:dyDescent="0.3"/>
    <row r="53" s="209" customFormat="1" ht="30" customHeight="1" x14ac:dyDescent="0.3"/>
    <row r="54" s="209" customFormat="1" ht="30" customHeight="1" x14ac:dyDescent="0.3"/>
    <row r="55" s="209" customFormat="1" ht="30" customHeight="1" x14ac:dyDescent="0.3"/>
    <row r="56" s="209" customFormat="1" ht="30" customHeight="1" x14ac:dyDescent="0.3"/>
    <row r="57" s="209" customFormat="1" ht="30" customHeight="1" x14ac:dyDescent="0.3"/>
    <row r="58" s="209" customFormat="1" ht="30" customHeight="1" x14ac:dyDescent="0.3"/>
    <row r="59" s="209" customFormat="1" ht="30" customHeight="1" x14ac:dyDescent="0.3"/>
    <row r="60" s="209" customFormat="1" ht="30" customHeight="1" x14ac:dyDescent="0.3"/>
    <row r="61" s="209" customFormat="1" ht="30" customHeight="1" x14ac:dyDescent="0.3"/>
    <row r="62" s="209" customFormat="1" ht="30" customHeight="1" x14ac:dyDescent="0.3"/>
    <row r="63" s="209" customFormat="1" ht="30" customHeight="1" x14ac:dyDescent="0.3"/>
    <row r="64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  <row r="247" s="209" customFormat="1" ht="30" customHeight="1" x14ac:dyDescent="0.3"/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8:E28"/>
    <mergeCell ref="G28:H28"/>
    <mergeCell ref="I28:J28"/>
    <mergeCell ref="B27:E27"/>
    <mergeCell ref="G27:H27"/>
    <mergeCell ref="I27:J27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92D050"/>
    <pageSetUpPr fitToPage="1"/>
  </sheetPr>
  <dimension ref="A1:J246"/>
  <sheetViews>
    <sheetView topLeftCell="A7" zoomScale="70" zoomScaleNormal="70" workbookViewId="0">
      <selection activeCell="I11" sqref="I11:J12"/>
    </sheetView>
  </sheetViews>
  <sheetFormatPr defaultRowHeight="14.4" x14ac:dyDescent="0.3"/>
  <cols>
    <col min="1" max="1" width="11.77734375" customWidth="1"/>
    <col min="2" max="2" width="55.21875" customWidth="1"/>
    <col min="3" max="3" width="12.21875" customWidth="1"/>
    <col min="4" max="4" width="10.21875" customWidth="1"/>
    <col min="5" max="5" width="5.44140625" customWidth="1"/>
    <col min="6" max="6" width="8.6640625" customWidth="1"/>
    <col min="7" max="7" width="9" customWidth="1"/>
    <col min="8" max="8" width="4.109375" customWidth="1"/>
    <col min="9" max="10" width="9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442</v>
      </c>
      <c r="I2" s="156"/>
      <c r="J2" s="156"/>
    </row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1962</v>
      </c>
    </row>
    <row r="7" spans="1:10" x14ac:dyDescent="0.3">
      <c r="A7" t="s">
        <v>7</v>
      </c>
      <c r="C7" s="24">
        <v>90.9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2</v>
      </c>
    </row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8">
        <v>6.76</v>
      </c>
      <c r="J12" s="235">
        <v>7.09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x14ac:dyDescent="0.3">
      <c r="I15" s="109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7639</v>
      </c>
      <c r="F21" s="152"/>
      <c r="G21" s="152">
        <v>8552</v>
      </c>
      <c r="H21" s="152"/>
      <c r="I21" s="147">
        <f>E21-G21</f>
        <v>-913</v>
      </c>
      <c r="J21" s="147"/>
    </row>
    <row r="22" spans="1:10" ht="1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7639</v>
      </c>
      <c r="F23" s="147"/>
      <c r="G23" s="147">
        <f>G21+G22</f>
        <v>8552</v>
      </c>
      <c r="H23" s="147"/>
      <c r="I23" s="147">
        <f>I21+I22</f>
        <v>-913</v>
      </c>
      <c r="J23" s="147"/>
    </row>
    <row r="24" spans="1:10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-913</v>
      </c>
    </row>
    <row r="25" spans="1:10" x14ac:dyDescent="0.3">
      <c r="A25" s="32" t="s">
        <v>23</v>
      </c>
    </row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42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3.86</v>
      </c>
      <c r="H28" s="149"/>
      <c r="I28" s="147">
        <f>G28*$C$7*12</f>
        <v>4210.4880000000003</v>
      </c>
      <c r="J28" s="147"/>
    </row>
    <row r="29" spans="1:10" ht="40.799999999999997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0.37</v>
      </c>
      <c r="H29" s="149"/>
      <c r="I29" s="147">
        <f t="shared" ref="I29:I37" si="0">G29*$C$7*12</f>
        <v>403.596</v>
      </c>
      <c r="J29" s="147"/>
    </row>
    <row r="30" spans="1:10" ht="38.4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1145.3400000000001</v>
      </c>
      <c r="J30" s="147"/>
    </row>
    <row r="31" spans="1:10" ht="25.05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106</v>
      </c>
      <c r="C33" s="145"/>
      <c r="D33" s="145"/>
      <c r="E33" s="145"/>
      <c r="F33" s="33" t="s">
        <v>13</v>
      </c>
      <c r="G33" s="146">
        <v>0.1</v>
      </c>
      <c r="H33" s="146"/>
      <c r="I33" s="147">
        <f t="shared" si="0"/>
        <v>109.08000000000001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501.76800000000009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316.33199999999999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239.976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0.74</v>
      </c>
      <c r="H37" s="146"/>
      <c r="I37" s="147">
        <f t="shared" si="0"/>
        <v>807.19200000000001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7733.7720000000008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443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71.40000000000000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561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637</v>
      </c>
      <c r="B48" s="206" t="s">
        <v>77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11" t="s">
        <v>82</v>
      </c>
      <c r="B49" s="211"/>
      <c r="C49" s="216">
        <v>615</v>
      </c>
      <c r="D49" s="213"/>
      <c r="E49" s="213"/>
      <c r="F49" s="213"/>
    </row>
    <row r="50" spans="1:6" s="209" customFormat="1" ht="30" customHeight="1" x14ac:dyDescent="0.3">
      <c r="A50" s="214" t="s">
        <v>21</v>
      </c>
      <c r="B50" s="214"/>
      <c r="C50" s="214"/>
      <c r="D50" s="214"/>
      <c r="E50" s="214"/>
      <c r="F50" s="217">
        <v>615</v>
      </c>
    </row>
    <row r="51" spans="1:6" s="209" customFormat="1" ht="30" customHeight="1" x14ac:dyDescent="0.3">
      <c r="A51" s="68"/>
      <c r="B51" s="68"/>
      <c r="C51" s="68"/>
      <c r="D51" s="68"/>
      <c r="E51" s="68"/>
      <c r="F51" s="68"/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49:B49"/>
    <mergeCell ref="A50:E5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33CCCC"/>
    <pageSetUpPr fitToPage="1"/>
  </sheetPr>
  <dimension ref="A1:J246"/>
  <sheetViews>
    <sheetView zoomScale="70" zoomScaleNormal="70" workbookViewId="0">
      <selection activeCell="I38" sqref="I38:J38"/>
    </sheetView>
  </sheetViews>
  <sheetFormatPr defaultRowHeight="14.4" x14ac:dyDescent="0.3"/>
  <cols>
    <col min="1" max="1" width="11.77734375" customWidth="1"/>
    <col min="2" max="2" width="55.21875" customWidth="1"/>
    <col min="3" max="7" width="9" customWidth="1"/>
    <col min="8" max="8" width="4.109375" customWidth="1"/>
    <col min="9" max="9" width="17.21875" customWidth="1"/>
    <col min="10" max="10" width="9.109375" hidden="1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900</v>
      </c>
      <c r="I2" s="156"/>
      <c r="J2" s="156"/>
    </row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1969</v>
      </c>
    </row>
    <row r="7" spans="1:10" x14ac:dyDescent="0.3">
      <c r="A7" t="s">
        <v>7</v>
      </c>
      <c r="C7" s="24">
        <v>138.80000000000001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4</v>
      </c>
    </row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x14ac:dyDescent="0.3">
      <c r="H11" s="26"/>
      <c r="I11" s="236"/>
      <c r="J11" s="237">
        <v>42552</v>
      </c>
    </row>
    <row r="12" spans="1:10" x14ac:dyDescent="0.3">
      <c r="A12" t="s">
        <v>12</v>
      </c>
      <c r="G12" t="s">
        <v>13</v>
      </c>
      <c r="H12" s="28"/>
      <c r="I12" s="235"/>
      <c r="J12" s="234">
        <v>5.85</v>
      </c>
    </row>
    <row r="13" spans="1:10" x14ac:dyDescent="0.3">
      <c r="H13" s="28"/>
      <c r="I13" s="31"/>
      <c r="J13" s="25"/>
    </row>
    <row r="14" spans="1:10" x14ac:dyDescent="0.3">
      <c r="H14" s="28"/>
      <c r="I14" s="50"/>
      <c r="J14" s="25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0</v>
      </c>
      <c r="F21" s="152"/>
      <c r="G21" s="152">
        <v>0</v>
      </c>
      <c r="H21" s="152"/>
      <c r="I21" s="147">
        <f>SUM(E21-G21)</f>
        <v>0</v>
      </c>
      <c r="J21" s="147"/>
    </row>
    <row r="22" spans="1:10" ht="1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SUM(E21:E22)</f>
        <v>0</v>
      </c>
      <c r="F23" s="147"/>
      <c r="G23" s="147">
        <f>SUM(G21:G22)</f>
        <v>0</v>
      </c>
      <c r="H23" s="147"/>
      <c r="I23" s="147">
        <f>I21+I22</f>
        <v>0</v>
      </c>
      <c r="J23" s="147"/>
    </row>
    <row r="24" spans="1:10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2439</v>
      </c>
    </row>
    <row r="25" spans="1:10" x14ac:dyDescent="0.3">
      <c r="A25" s="32" t="s">
        <v>23</v>
      </c>
    </row>
    <row r="26" spans="1:10" x14ac:dyDescent="0.3">
      <c r="A26" s="32"/>
    </row>
    <row r="27" spans="1:10" ht="59.4" customHeight="1" x14ac:dyDescent="0.3">
      <c r="A27" s="125" t="s">
        <v>24</v>
      </c>
      <c r="B27" s="151" t="s">
        <v>25</v>
      </c>
      <c r="C27" s="151"/>
      <c r="D27" s="151"/>
      <c r="E27" s="151"/>
      <c r="F27" s="125" t="s">
        <v>26</v>
      </c>
      <c r="G27" s="151" t="s">
        <v>27</v>
      </c>
      <c r="H27" s="151"/>
      <c r="I27" s="151" t="s">
        <v>28</v>
      </c>
      <c r="J27" s="151"/>
    </row>
    <row r="28" spans="1:10" ht="42" customHeight="1" x14ac:dyDescent="0.3">
      <c r="A28" s="38">
        <v>1</v>
      </c>
      <c r="B28" s="145" t="s">
        <v>29</v>
      </c>
      <c r="C28" s="145"/>
      <c r="D28" s="145"/>
      <c r="E28" s="145"/>
      <c r="F28" s="124" t="s">
        <v>13</v>
      </c>
      <c r="G28" s="149">
        <v>0</v>
      </c>
      <c r="H28" s="149"/>
      <c r="I28" s="147">
        <f>G28*$C$7*12</f>
        <v>0</v>
      </c>
      <c r="J28" s="147"/>
    </row>
    <row r="29" spans="1:10" ht="40.799999999999997" customHeight="1" x14ac:dyDescent="0.3">
      <c r="A29" s="38">
        <v>2</v>
      </c>
      <c r="B29" s="145" t="s">
        <v>30</v>
      </c>
      <c r="C29" s="145"/>
      <c r="D29" s="145"/>
      <c r="E29" s="145"/>
      <c r="F29" s="124" t="s">
        <v>13</v>
      </c>
      <c r="G29" s="149">
        <v>0</v>
      </c>
      <c r="H29" s="149"/>
      <c r="I29" s="147">
        <f t="shared" ref="I29:I37" si="0">G29*$C$7*12</f>
        <v>0</v>
      </c>
      <c r="J29" s="147"/>
    </row>
    <row r="30" spans="1:10" ht="38.4" customHeight="1" x14ac:dyDescent="0.3">
      <c r="A30" s="38">
        <v>3</v>
      </c>
      <c r="B30" s="145" t="s">
        <v>31</v>
      </c>
      <c r="C30" s="145"/>
      <c r="D30" s="145"/>
      <c r="E30" s="145"/>
      <c r="F30" s="124" t="s">
        <v>13</v>
      </c>
      <c r="G30" s="146">
        <v>0</v>
      </c>
      <c r="H30" s="146"/>
      <c r="I30" s="147">
        <f t="shared" si="0"/>
        <v>0</v>
      </c>
      <c r="J30" s="147"/>
    </row>
    <row r="31" spans="1:10" ht="25.05" customHeight="1" x14ac:dyDescent="0.3">
      <c r="A31" s="38">
        <v>4</v>
      </c>
      <c r="B31" s="145" t="s">
        <v>32</v>
      </c>
      <c r="C31" s="145"/>
      <c r="D31" s="145"/>
      <c r="E31" s="145"/>
      <c r="F31" s="124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124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106</v>
      </c>
      <c r="C33" s="145"/>
      <c r="D33" s="145"/>
      <c r="E33" s="145"/>
      <c r="F33" s="124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124" t="s">
        <v>13</v>
      </c>
      <c r="G34" s="146">
        <v>0</v>
      </c>
      <c r="H34" s="146"/>
      <c r="I34" s="147">
        <f t="shared" si="0"/>
        <v>0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124" t="s">
        <v>13</v>
      </c>
      <c r="G35" s="146">
        <v>0</v>
      </c>
      <c r="H35" s="146"/>
      <c r="I35" s="147">
        <f t="shared" si="0"/>
        <v>0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124" t="s">
        <v>13</v>
      </c>
      <c r="G36" s="146">
        <v>0</v>
      </c>
      <c r="H36" s="146"/>
      <c r="I36" s="147">
        <f t="shared" si="0"/>
        <v>0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124" t="s">
        <v>13</v>
      </c>
      <c r="G37" s="146">
        <v>0</v>
      </c>
      <c r="H37" s="146"/>
      <c r="I37" s="147">
        <f t="shared" si="0"/>
        <v>0</v>
      </c>
      <c r="J37" s="147"/>
    </row>
    <row r="38" spans="1:10" ht="15" customHeight="1" x14ac:dyDescent="0.3">
      <c r="A38" s="124"/>
      <c r="B38" s="148" t="s">
        <v>39</v>
      </c>
      <c r="C38" s="148"/>
      <c r="D38" s="148"/>
      <c r="E38" s="148"/>
      <c r="F38" s="124"/>
      <c r="G38" s="149">
        <v>0</v>
      </c>
      <c r="H38" s="149"/>
      <c r="I38" s="147">
        <f>SUM(I28:J37)</f>
        <v>0</v>
      </c>
      <c r="J38" s="147"/>
    </row>
    <row r="48" spans="1:10" s="209" customFormat="1" ht="30" customHeight="1" x14ac:dyDescent="0.3"/>
    <row r="49" s="209" customFormat="1" ht="30" customHeight="1" x14ac:dyDescent="0.3"/>
    <row r="50" s="209" customFormat="1" ht="30" customHeight="1" x14ac:dyDescent="0.3"/>
    <row r="51" s="209" customFormat="1" ht="30" customHeight="1" x14ac:dyDescent="0.3"/>
    <row r="52" s="209" customFormat="1" ht="30" customHeight="1" x14ac:dyDescent="0.3"/>
    <row r="53" s="209" customFormat="1" ht="30" customHeight="1" x14ac:dyDescent="0.3"/>
    <row r="54" s="209" customFormat="1" ht="30" customHeight="1" x14ac:dyDescent="0.3"/>
    <row r="55" s="209" customFormat="1" ht="30" customHeight="1" x14ac:dyDescent="0.3"/>
    <row r="56" s="209" customFormat="1" ht="30" customHeight="1" x14ac:dyDescent="0.3"/>
    <row r="57" s="209" customFormat="1" ht="30" customHeight="1" x14ac:dyDescent="0.3"/>
    <row r="58" s="209" customFormat="1" ht="30" customHeight="1" x14ac:dyDescent="0.3"/>
    <row r="59" s="209" customFormat="1" ht="30" customHeight="1" x14ac:dyDescent="0.3"/>
    <row r="60" s="209" customFormat="1" ht="30" customHeight="1" x14ac:dyDescent="0.3"/>
    <row r="61" s="209" customFormat="1" ht="30" customHeight="1" x14ac:dyDescent="0.3"/>
    <row r="62" s="209" customFormat="1" ht="30" customHeight="1" x14ac:dyDescent="0.3"/>
    <row r="63" s="209" customFormat="1" ht="30" customHeight="1" x14ac:dyDescent="0.3"/>
    <row r="64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1">
    <mergeCell ref="B28:E28"/>
    <mergeCell ref="G28:H28"/>
    <mergeCell ref="I28:J2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99CCFF"/>
    <pageSetUpPr fitToPage="1"/>
  </sheetPr>
  <dimension ref="A1:IW246"/>
  <sheetViews>
    <sheetView topLeftCell="A16" zoomScale="70" zoomScaleNormal="70" workbookViewId="0">
      <selection activeCell="A32" sqref="A32:XFD32"/>
    </sheetView>
  </sheetViews>
  <sheetFormatPr defaultRowHeight="14.4" x14ac:dyDescent="0.3"/>
  <cols>
    <col min="1" max="1" width="11.77734375" style="67" customWidth="1"/>
    <col min="2" max="2" width="55.21875" style="67" customWidth="1"/>
    <col min="3" max="3" width="10" style="67" customWidth="1"/>
    <col min="4" max="4" width="10.109375" style="67" customWidth="1"/>
    <col min="5" max="5" width="8.44140625" style="67" customWidth="1"/>
    <col min="6" max="6" width="8.6640625" style="67" customWidth="1"/>
    <col min="7" max="7" width="6.5546875" style="67" customWidth="1"/>
    <col min="8" max="8" width="4.109375" style="67" customWidth="1"/>
    <col min="9" max="9" width="9.5546875" style="67" customWidth="1"/>
    <col min="10" max="10" width="9.21875" style="67" customWidth="1"/>
    <col min="11" max="11" width="10.109375" style="67" customWidth="1"/>
    <col min="12" max="257" width="9.109375" style="67" customWidth="1"/>
    <col min="258" max="1025" width="9.109375" customWidth="1"/>
  </cols>
  <sheetData>
    <row r="1" spans="1:10" x14ac:dyDescent="0.3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x14ac:dyDescent="0.3">
      <c r="A2" s="67" t="s">
        <v>1</v>
      </c>
      <c r="C2" s="156" t="s">
        <v>894</v>
      </c>
      <c r="D2" s="156"/>
      <c r="E2" s="156"/>
      <c r="F2" s="156"/>
      <c r="G2" s="110" t="s">
        <v>2</v>
      </c>
      <c r="H2" s="156" t="s">
        <v>444</v>
      </c>
      <c r="I2" s="156"/>
      <c r="J2" s="156"/>
    </row>
    <row r="4" spans="1:10" x14ac:dyDescent="0.3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3">
      <c r="A5" s="111"/>
    </row>
    <row r="6" spans="1:10" x14ac:dyDescent="0.3">
      <c r="A6" s="67" t="s">
        <v>5</v>
      </c>
      <c r="C6" s="112"/>
      <c r="D6" s="23"/>
      <c r="E6" s="158" t="s">
        <v>6</v>
      </c>
      <c r="F6" s="158"/>
      <c r="G6" s="158"/>
      <c r="I6" s="113">
        <v>1980</v>
      </c>
    </row>
    <row r="7" spans="1:10" x14ac:dyDescent="0.3">
      <c r="A7" s="67" t="s">
        <v>7</v>
      </c>
      <c r="C7" s="113">
        <v>91.9</v>
      </c>
      <c r="D7" s="23" t="s">
        <v>8</v>
      </c>
      <c r="E7" s="158" t="s">
        <v>9</v>
      </c>
      <c r="F7" s="158"/>
      <c r="G7" s="158"/>
      <c r="I7" s="113">
        <v>1</v>
      </c>
    </row>
    <row r="8" spans="1:10" x14ac:dyDescent="0.3">
      <c r="C8" s="114"/>
      <c r="E8" s="158" t="s">
        <v>10</v>
      </c>
      <c r="F8" s="158"/>
      <c r="G8" s="158"/>
      <c r="I8" s="113">
        <v>2</v>
      </c>
    </row>
    <row r="10" spans="1:10" x14ac:dyDescent="0.3">
      <c r="A10" s="203" t="s">
        <v>11</v>
      </c>
      <c r="B10" s="203"/>
      <c r="C10" s="203"/>
      <c r="D10" s="203"/>
      <c r="E10" s="203"/>
      <c r="F10" s="203"/>
      <c r="G10" s="203"/>
      <c r="H10" s="203"/>
      <c r="I10" s="203"/>
      <c r="J10" s="203"/>
    </row>
    <row r="11" spans="1:10" x14ac:dyDescent="0.3">
      <c r="H11" s="115"/>
      <c r="I11" s="237">
        <v>43344</v>
      </c>
      <c r="J11" s="237">
        <v>43709</v>
      </c>
    </row>
    <row r="12" spans="1:10" x14ac:dyDescent="0.3">
      <c r="A12" s="67" t="s">
        <v>12</v>
      </c>
      <c r="G12" s="67" t="s">
        <v>13</v>
      </c>
      <c r="H12" s="116"/>
      <c r="I12" s="238">
        <v>6.76</v>
      </c>
      <c r="J12" s="235">
        <v>7.09</v>
      </c>
    </row>
    <row r="13" spans="1:10" x14ac:dyDescent="0.3">
      <c r="H13" s="116"/>
      <c r="I13" s="117"/>
      <c r="J13" s="31"/>
    </row>
    <row r="14" spans="1:10" x14ac:dyDescent="0.3">
      <c r="H14" s="116"/>
      <c r="I14" s="117"/>
      <c r="J14" s="114"/>
    </row>
    <row r="16" spans="1:10" x14ac:dyDescent="0.3">
      <c r="A16" s="203" t="s">
        <v>14</v>
      </c>
      <c r="B16" s="203"/>
      <c r="C16" s="203"/>
      <c r="D16" s="203"/>
      <c r="E16" s="203"/>
      <c r="F16" s="203"/>
      <c r="G16" s="203"/>
      <c r="H16" s="203"/>
      <c r="I16" s="203"/>
      <c r="J16" s="203"/>
    </row>
    <row r="17" spans="1:257" x14ac:dyDescent="0.3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257" x14ac:dyDescent="0.3">
      <c r="A18" s="118" t="s">
        <v>15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20" spans="1:257" x14ac:dyDescent="0.3">
      <c r="A20" s="108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257" x14ac:dyDescent="0.3">
      <c r="A21" s="108">
        <v>1</v>
      </c>
      <c r="B21" s="201" t="s">
        <v>898</v>
      </c>
      <c r="C21" s="201"/>
      <c r="D21" s="201"/>
      <c r="E21" s="202">
        <v>0</v>
      </c>
      <c r="F21" s="202"/>
      <c r="G21" s="202">
        <v>0</v>
      </c>
      <c r="H21" s="202"/>
      <c r="I21" s="197">
        <f>SUM(E21-G21)</f>
        <v>0</v>
      </c>
      <c r="J21" s="197"/>
    </row>
    <row r="22" spans="1:257" ht="15" customHeight="1" x14ac:dyDescent="0.3">
      <c r="A22" s="108">
        <v>2</v>
      </c>
      <c r="B22" s="140"/>
      <c r="C22" s="140"/>
      <c r="D22" s="140"/>
      <c r="E22" s="153"/>
      <c r="F22" s="153"/>
      <c r="G22" s="153"/>
      <c r="H22" s="153"/>
      <c r="I22" s="197">
        <f>SUM(E22-G22)</f>
        <v>0</v>
      </c>
      <c r="J22" s="197"/>
    </row>
    <row r="23" spans="1:257" x14ac:dyDescent="0.3">
      <c r="A23" s="108"/>
      <c r="B23" s="200" t="s">
        <v>21</v>
      </c>
      <c r="C23" s="200"/>
      <c r="D23" s="200"/>
      <c r="E23" s="197">
        <f>SUM(E21:F22)</f>
        <v>0</v>
      </c>
      <c r="F23" s="197"/>
      <c r="G23" s="197">
        <f>SUM(G21:H22)</f>
        <v>0</v>
      </c>
      <c r="H23" s="197"/>
      <c r="I23" s="197">
        <f>SUM(E23-G23)</f>
        <v>0</v>
      </c>
      <c r="J23" s="197"/>
    </row>
    <row r="24" spans="1:257" x14ac:dyDescent="0.3">
      <c r="A24" s="108"/>
      <c r="B24" s="105" t="s">
        <v>85</v>
      </c>
      <c r="C24" s="106"/>
      <c r="D24" s="106"/>
      <c r="E24" s="106"/>
      <c r="F24" s="106"/>
      <c r="G24" s="106"/>
      <c r="H24" s="107"/>
      <c r="I24" s="105"/>
      <c r="J24" s="107">
        <v>0</v>
      </c>
    </row>
    <row r="25" spans="1:257" x14ac:dyDescent="0.3">
      <c r="A25" s="118" t="s">
        <v>23</v>
      </c>
    </row>
    <row r="26" spans="1:257" x14ac:dyDescent="0.3">
      <c r="A26" s="32" t="s">
        <v>23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30" customHeight="1" x14ac:dyDescent="0.3">
      <c r="A28" s="38">
        <v>1</v>
      </c>
      <c r="B28" s="196" t="s">
        <v>29</v>
      </c>
      <c r="C28" s="196"/>
      <c r="D28" s="196"/>
      <c r="E28" s="196"/>
      <c r="F28" s="108" t="s">
        <v>13</v>
      </c>
      <c r="G28" s="199">
        <v>0</v>
      </c>
      <c r="H28" s="199"/>
      <c r="I28" s="197">
        <f>G28*$C$7*12</f>
        <v>0</v>
      </c>
      <c r="J28" s="197"/>
    </row>
    <row r="29" spans="1:257" ht="42" customHeight="1" x14ac:dyDescent="0.3">
      <c r="A29" s="38">
        <v>2</v>
      </c>
      <c r="B29" s="196" t="s">
        <v>30</v>
      </c>
      <c r="C29" s="196"/>
      <c r="D29" s="196"/>
      <c r="E29" s="196"/>
      <c r="F29" s="108" t="s">
        <v>13</v>
      </c>
      <c r="G29" s="199">
        <v>0</v>
      </c>
      <c r="H29" s="199"/>
      <c r="I29" s="197">
        <f>G29*$C$7*12</f>
        <v>0</v>
      </c>
      <c r="J29" s="197"/>
    </row>
    <row r="30" spans="1:257" ht="42" customHeight="1" x14ac:dyDescent="0.3">
      <c r="A30" s="38">
        <v>3</v>
      </c>
      <c r="B30" s="196" t="s">
        <v>31</v>
      </c>
      <c r="C30" s="196"/>
      <c r="D30" s="196"/>
      <c r="E30" s="196"/>
      <c r="F30" s="108" t="s">
        <v>13</v>
      </c>
      <c r="G30" s="199">
        <v>0</v>
      </c>
      <c r="H30" s="199"/>
      <c r="I30" s="197">
        <f>G30*$C$7*12</f>
        <v>0</v>
      </c>
      <c r="J30" s="197"/>
    </row>
    <row r="31" spans="1:257" ht="28.5" customHeight="1" x14ac:dyDescent="0.3">
      <c r="A31" s="38">
        <v>4</v>
      </c>
      <c r="B31" s="196" t="s">
        <v>32</v>
      </c>
      <c r="C31" s="196"/>
      <c r="D31" s="196"/>
      <c r="E31" s="196"/>
      <c r="F31" s="108" t="s">
        <v>13</v>
      </c>
      <c r="G31" s="199">
        <v>0</v>
      </c>
      <c r="H31" s="199"/>
      <c r="I31" s="197">
        <f>G31*$C$7*12</f>
        <v>0</v>
      </c>
      <c r="J31" s="197"/>
    </row>
    <row r="32" spans="1:257" ht="25.05" customHeight="1" x14ac:dyDescent="0.3">
      <c r="A32" s="38">
        <v>5</v>
      </c>
      <c r="B32" s="196" t="s">
        <v>107</v>
      </c>
      <c r="C32" s="196"/>
      <c r="D32" s="196"/>
      <c r="E32" s="196"/>
      <c r="F32" s="108" t="s">
        <v>13</v>
      </c>
      <c r="G32" s="199">
        <v>0</v>
      </c>
      <c r="H32" s="199"/>
      <c r="I32" s="197">
        <f t="shared" ref="I32:I37" si="0">G32*$C$7*12</f>
        <v>0</v>
      </c>
      <c r="J32" s="197"/>
    </row>
    <row r="33" spans="1:10" ht="25.05" customHeight="1" x14ac:dyDescent="0.3">
      <c r="A33" s="38">
        <v>6</v>
      </c>
      <c r="B33" s="196" t="s">
        <v>106</v>
      </c>
      <c r="C33" s="196"/>
      <c r="D33" s="196"/>
      <c r="E33" s="196"/>
      <c r="F33" s="108" t="s">
        <v>13</v>
      </c>
      <c r="G33" s="199">
        <v>0</v>
      </c>
      <c r="H33" s="199"/>
      <c r="I33" s="197">
        <f t="shared" si="0"/>
        <v>0</v>
      </c>
      <c r="J33" s="197"/>
    </row>
    <row r="34" spans="1:10" ht="25.05" customHeight="1" x14ac:dyDescent="0.3">
      <c r="A34" s="38">
        <v>7</v>
      </c>
      <c r="B34" s="196" t="s">
        <v>35</v>
      </c>
      <c r="C34" s="196"/>
      <c r="D34" s="196"/>
      <c r="E34" s="196"/>
      <c r="F34" s="108" t="s">
        <v>13</v>
      </c>
      <c r="G34" s="199">
        <v>0</v>
      </c>
      <c r="H34" s="199"/>
      <c r="I34" s="197">
        <f t="shared" si="0"/>
        <v>0</v>
      </c>
      <c r="J34" s="197"/>
    </row>
    <row r="35" spans="1:10" ht="25.05" customHeight="1" x14ac:dyDescent="0.3">
      <c r="A35" s="38">
        <v>8</v>
      </c>
      <c r="B35" s="196" t="s">
        <v>36</v>
      </c>
      <c r="C35" s="196"/>
      <c r="D35" s="196"/>
      <c r="E35" s="196"/>
      <c r="F35" s="108" t="s">
        <v>13</v>
      </c>
      <c r="G35" s="199">
        <v>0</v>
      </c>
      <c r="H35" s="199"/>
      <c r="I35" s="197">
        <f t="shared" si="0"/>
        <v>0</v>
      </c>
      <c r="J35" s="197"/>
    </row>
    <row r="36" spans="1:10" ht="25.05" customHeight="1" x14ac:dyDescent="0.3">
      <c r="A36" s="38">
        <v>9</v>
      </c>
      <c r="B36" s="196" t="s">
        <v>37</v>
      </c>
      <c r="C36" s="196"/>
      <c r="D36" s="196"/>
      <c r="E36" s="196"/>
      <c r="F36" s="108" t="s">
        <v>13</v>
      </c>
      <c r="G36" s="199">
        <v>0</v>
      </c>
      <c r="H36" s="199"/>
      <c r="I36" s="197">
        <f t="shared" si="0"/>
        <v>0</v>
      </c>
      <c r="J36" s="197"/>
    </row>
    <row r="37" spans="1:10" ht="25.05" customHeight="1" x14ac:dyDescent="0.3">
      <c r="A37" s="38">
        <v>10</v>
      </c>
      <c r="B37" s="196" t="s">
        <v>38</v>
      </c>
      <c r="C37" s="196"/>
      <c r="D37" s="196"/>
      <c r="E37" s="196"/>
      <c r="F37" s="108" t="s">
        <v>13</v>
      </c>
      <c r="G37" s="199">
        <v>0</v>
      </c>
      <c r="H37" s="199"/>
      <c r="I37" s="197">
        <f t="shared" si="0"/>
        <v>0</v>
      </c>
      <c r="J37" s="197"/>
    </row>
    <row r="38" spans="1:10" ht="15" customHeight="1" x14ac:dyDescent="0.3">
      <c r="A38" s="108"/>
      <c r="B38" s="198" t="s">
        <v>39</v>
      </c>
      <c r="C38" s="198"/>
      <c r="D38" s="198"/>
      <c r="E38" s="198"/>
      <c r="F38" s="108"/>
      <c r="G38" s="199"/>
      <c r="H38" s="199"/>
      <c r="I38" s="197">
        <f>I28+I29+I30+I31+I32+I33+I34+I35+I36+I37</f>
        <v>0</v>
      </c>
      <c r="J38" s="19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59" t="s">
        <v>40</v>
      </c>
      <c r="B40" s="159"/>
      <c r="C40" s="159"/>
      <c r="D40" s="159"/>
      <c r="E40" s="159"/>
      <c r="F40" s="159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445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42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x14ac:dyDescent="0.3">
      <c r="A46" s="119" t="s">
        <v>43</v>
      </c>
      <c r="B46" s="120" t="s">
        <v>44</v>
      </c>
      <c r="C46" s="120" t="s">
        <v>45</v>
      </c>
      <c r="D46" s="120" t="s">
        <v>46</v>
      </c>
      <c r="E46" s="120" t="s">
        <v>47</v>
      </c>
      <c r="F46" s="121" t="s">
        <v>48</v>
      </c>
    </row>
    <row r="47" spans="1:10" x14ac:dyDescent="0.3">
      <c r="A47" s="44" t="s">
        <v>178</v>
      </c>
      <c r="B47" s="45" t="s">
        <v>63</v>
      </c>
      <c r="C47" s="47">
        <v>128.5</v>
      </c>
      <c r="D47" s="46"/>
      <c r="E47" s="46"/>
      <c r="F47" s="46"/>
    </row>
    <row r="48" spans="1:10" s="209" customFormat="1" ht="30" customHeight="1" x14ac:dyDescent="0.3">
      <c r="A48" s="205" t="s">
        <v>117</v>
      </c>
      <c r="B48" s="206" t="s">
        <v>161</v>
      </c>
      <c r="C48" s="210">
        <v>7488.7</v>
      </c>
      <c r="D48" s="207"/>
      <c r="E48" s="207"/>
      <c r="F48" s="207"/>
    </row>
    <row r="49" spans="1:6" s="209" customFormat="1" ht="30" customHeight="1" x14ac:dyDescent="0.3">
      <c r="A49" s="205" t="s">
        <v>411</v>
      </c>
      <c r="B49" s="206" t="s">
        <v>113</v>
      </c>
      <c r="C49" s="207"/>
      <c r="D49" s="207"/>
      <c r="E49" s="208">
        <v>514</v>
      </c>
      <c r="F49" s="207"/>
    </row>
    <row r="50" spans="1:6" s="209" customFormat="1" ht="30" customHeight="1" x14ac:dyDescent="0.3">
      <c r="A50" s="211" t="s">
        <v>82</v>
      </c>
      <c r="B50" s="211"/>
      <c r="C50" s="212">
        <v>7617.2</v>
      </c>
      <c r="D50" s="213"/>
      <c r="E50" s="216">
        <v>514</v>
      </c>
      <c r="F50" s="213"/>
    </row>
    <row r="51" spans="1:6" s="209" customFormat="1" ht="30" customHeight="1" x14ac:dyDescent="0.3">
      <c r="A51" s="218" t="s">
        <v>21</v>
      </c>
      <c r="B51" s="218"/>
      <c r="C51" s="218"/>
      <c r="D51" s="218"/>
      <c r="E51" s="218"/>
      <c r="F51" s="219">
        <v>8131.2</v>
      </c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0:B50"/>
    <mergeCell ref="A51:E51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00B050"/>
    <pageSetUpPr fitToPage="1"/>
  </sheetPr>
  <dimension ref="A1:IW247"/>
  <sheetViews>
    <sheetView tabSelected="1" topLeftCell="A12" zoomScale="70" zoomScaleNormal="70" workbookViewId="0">
      <selection activeCell="M36" sqref="M36"/>
    </sheetView>
  </sheetViews>
  <sheetFormatPr defaultRowHeight="14.4" x14ac:dyDescent="0.3"/>
  <cols>
    <col min="1" max="1" width="11.77734375" customWidth="1"/>
    <col min="2" max="2" width="17.77734375" customWidth="1"/>
    <col min="3" max="3" width="34" customWidth="1"/>
    <col min="4" max="5" width="9" customWidth="1"/>
    <col min="6" max="6" width="6.88671875" customWidth="1"/>
    <col min="7" max="7" width="12.5546875" customWidth="1"/>
    <col min="8" max="8" width="6" customWidth="1"/>
    <col min="9" max="9" width="15.5546875" customWidth="1"/>
    <col min="10" max="10" width="8.441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446</v>
      </c>
      <c r="I2" s="156"/>
      <c r="J2" s="156"/>
    </row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1934</v>
      </c>
    </row>
    <row r="7" spans="1:10" x14ac:dyDescent="0.3">
      <c r="A7" t="s">
        <v>7</v>
      </c>
      <c r="C7" s="24">
        <v>556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16</v>
      </c>
    </row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x14ac:dyDescent="0.3">
      <c r="I11" s="253">
        <v>43344</v>
      </c>
      <c r="J11" s="244">
        <v>43709</v>
      </c>
    </row>
    <row r="12" spans="1:10" x14ac:dyDescent="0.3">
      <c r="A12" t="s">
        <v>12</v>
      </c>
      <c r="G12" t="s">
        <v>13</v>
      </c>
      <c r="I12" s="252">
        <v>8.26</v>
      </c>
      <c r="J12" s="234">
        <v>8.67</v>
      </c>
    </row>
    <row r="13" spans="1:10" x14ac:dyDescent="0.3">
      <c r="H13" s="31"/>
      <c r="I13" s="25"/>
      <c r="J13" s="25"/>
    </row>
    <row r="14" spans="1:10" x14ac:dyDescent="0.3">
      <c r="H14" s="28"/>
      <c r="I14" s="50"/>
      <c r="J14" s="25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257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257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20" spans="1:257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257" x14ac:dyDescent="0.3">
      <c r="A21" s="33">
        <v>1</v>
      </c>
      <c r="B21" s="137" t="s">
        <v>898</v>
      </c>
      <c r="C21" s="137"/>
      <c r="D21" s="137"/>
      <c r="E21" s="152">
        <v>44035.199999999997</v>
      </c>
      <c r="F21" s="152"/>
      <c r="G21" s="152">
        <v>16485.78</v>
      </c>
      <c r="H21" s="152"/>
      <c r="I21" s="147">
        <f>SUM(E21-G21)</f>
        <v>27549.42</v>
      </c>
      <c r="J21" s="147"/>
    </row>
    <row r="22" spans="1:257" ht="1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47">
        <f>SUM(E22-G22)</f>
        <v>0</v>
      </c>
      <c r="J22" s="147"/>
    </row>
    <row r="23" spans="1:257" x14ac:dyDescent="0.3">
      <c r="A23" s="33"/>
      <c r="B23" s="150" t="s">
        <v>21</v>
      </c>
      <c r="C23" s="150"/>
      <c r="D23" s="150"/>
      <c r="E23" s="147">
        <f>SUM(E21:F22)</f>
        <v>44035.199999999997</v>
      </c>
      <c r="F23" s="147"/>
      <c r="G23" s="147">
        <f>SUM(G21:H22)</f>
        <v>16485.78</v>
      </c>
      <c r="H23" s="147"/>
      <c r="I23" s="147">
        <f>SUM(E23-G23)</f>
        <v>27549.42</v>
      </c>
      <c r="J23" s="147"/>
    </row>
    <row r="24" spans="1:257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107013.7</v>
      </c>
    </row>
    <row r="25" spans="1:257" x14ac:dyDescent="0.3">
      <c r="A25" s="32" t="s">
        <v>23</v>
      </c>
    </row>
    <row r="27" spans="1:257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257" ht="25.05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31758.720000000001</v>
      </c>
      <c r="J28" s="147"/>
    </row>
    <row r="29" spans="1:257" ht="25.0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 t="shared" ref="I29:I37" si="0">G29*$C$7*12</f>
        <v>0</v>
      </c>
      <c r="J29" s="147"/>
    </row>
    <row r="30" spans="1:257" ht="25.05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7005.6</v>
      </c>
      <c r="J30" s="147"/>
    </row>
    <row r="31" spans="1:257" ht="25.05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si="0"/>
        <v>667.2</v>
      </c>
      <c r="J31" s="147"/>
    </row>
    <row r="32" spans="1:257" ht="25.05" customHeight="1" x14ac:dyDescent="0.3">
      <c r="A32" s="38">
        <v>5</v>
      </c>
      <c r="B32" s="196" t="s">
        <v>107</v>
      </c>
      <c r="C32" s="196"/>
      <c r="D32" s="196"/>
      <c r="E32" s="196"/>
      <c r="F32" s="126" t="s">
        <v>13</v>
      </c>
      <c r="G32" s="199">
        <v>0</v>
      </c>
      <c r="H32" s="199"/>
      <c r="I32" s="147">
        <f t="shared" si="0"/>
        <v>0</v>
      </c>
      <c r="J32" s="14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</row>
    <row r="33" spans="1:13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3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3069.1200000000003</v>
      </c>
      <c r="J34" s="147"/>
    </row>
    <row r="35" spans="1:13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1934.8799999999997</v>
      </c>
      <c r="J35" s="147"/>
    </row>
    <row r="36" spans="1:13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1467.8400000000001</v>
      </c>
      <c r="J36" s="147"/>
      <c r="M36">
        <v>0</v>
      </c>
    </row>
    <row r="37" spans="1:13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11809.44</v>
      </c>
      <c r="J37" s="147"/>
    </row>
    <row r="38" spans="1:13" ht="25.0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I28+I29+I30+I31+I33+I34+I35+I36+I37</f>
        <v>57712.800000000003</v>
      </c>
      <c r="J38" s="147"/>
    </row>
    <row r="39" spans="1:13" x14ac:dyDescent="0.3">
      <c r="A39" s="39"/>
      <c r="B39" s="39"/>
      <c r="C39" s="39"/>
      <c r="D39" s="39"/>
      <c r="E39" s="39"/>
      <c r="F39" s="39"/>
      <c r="G39" s="39"/>
    </row>
    <row r="40" spans="1:13" ht="20.399999999999999" x14ac:dyDescent="0.35">
      <c r="A40" s="65"/>
      <c r="B40" s="39"/>
      <c r="C40" s="39"/>
      <c r="D40" s="39"/>
      <c r="E40" s="39"/>
      <c r="F40" s="39"/>
      <c r="G40" s="39"/>
    </row>
    <row r="41" spans="1:13" ht="21" x14ac:dyDescent="0.4">
      <c r="A41" s="39"/>
      <c r="B41" s="134" t="s">
        <v>40</v>
      </c>
      <c r="C41" s="134"/>
      <c r="D41" s="134"/>
      <c r="E41" s="134"/>
      <c r="F41" s="134"/>
      <c r="G41" s="134"/>
    </row>
    <row r="42" spans="1:13" x14ac:dyDescent="0.3">
      <c r="A42" s="39"/>
      <c r="B42" s="39"/>
      <c r="C42" s="39"/>
      <c r="D42" s="39"/>
      <c r="E42" s="39"/>
      <c r="F42" s="39"/>
      <c r="G42" s="39"/>
    </row>
    <row r="43" spans="1:13" ht="17.399999999999999" x14ac:dyDescent="0.3">
      <c r="A43" s="39"/>
      <c r="B43" s="40" t="s">
        <v>447</v>
      </c>
      <c r="C43" s="39"/>
      <c r="D43" s="39"/>
      <c r="E43" s="39"/>
      <c r="F43" s="39"/>
      <c r="G43" s="39"/>
    </row>
    <row r="44" spans="1:13" x14ac:dyDescent="0.3">
      <c r="A44" s="39"/>
      <c r="B44" s="39"/>
      <c r="C44" s="39"/>
      <c r="D44" s="39"/>
      <c r="E44" s="39"/>
      <c r="F44" s="39"/>
      <c r="G44" s="39"/>
    </row>
    <row r="45" spans="1:13" ht="17.399999999999999" x14ac:dyDescent="0.3">
      <c r="A45" s="39"/>
      <c r="B45" s="40" t="s">
        <v>448</v>
      </c>
      <c r="C45" s="39"/>
      <c r="D45" s="39"/>
      <c r="E45" s="39"/>
      <c r="F45" s="39"/>
      <c r="G45" s="39"/>
    </row>
    <row r="46" spans="1:13" ht="15" thickBot="1" x14ac:dyDescent="0.35">
      <c r="A46" s="39"/>
      <c r="B46" s="39"/>
      <c r="C46" s="39"/>
      <c r="D46" s="39"/>
      <c r="E46" s="39"/>
      <c r="F46" s="39"/>
      <c r="G46" s="39"/>
    </row>
    <row r="47" spans="1:13" ht="41.4" thickBot="1" x14ac:dyDescent="0.35">
      <c r="A47" s="39"/>
      <c r="B47" s="41" t="s">
        <v>43</v>
      </c>
      <c r="C47" s="42" t="s">
        <v>44</v>
      </c>
      <c r="D47" s="42" t="s">
        <v>45</v>
      </c>
      <c r="E47" s="42" t="s">
        <v>46</v>
      </c>
      <c r="F47" s="42" t="s">
        <v>47</v>
      </c>
      <c r="G47" s="43" t="s">
        <v>48</v>
      </c>
    </row>
    <row r="48" spans="1:13" x14ac:dyDescent="0.3">
      <c r="A48" s="39"/>
      <c r="B48" s="44" t="s">
        <v>471</v>
      </c>
      <c r="C48" s="45" t="s">
        <v>63</v>
      </c>
      <c r="D48" s="47">
        <v>205</v>
      </c>
      <c r="E48" s="46"/>
      <c r="F48" s="46"/>
      <c r="G48" s="46"/>
    </row>
    <row r="49" spans="1:7" s="209" customFormat="1" ht="30" customHeight="1" thickBot="1" x14ac:dyDescent="0.35">
      <c r="A49" s="68"/>
      <c r="B49" s="205" t="s">
        <v>679</v>
      </c>
      <c r="C49" s="206" t="s">
        <v>77</v>
      </c>
      <c r="D49" s="208">
        <v>410</v>
      </c>
      <c r="E49" s="207"/>
      <c r="F49" s="207"/>
      <c r="G49" s="207"/>
    </row>
    <row r="50" spans="1:7" s="209" customFormat="1" ht="30" customHeight="1" x14ac:dyDescent="0.3">
      <c r="A50" s="68"/>
      <c r="B50" s="211" t="s">
        <v>82</v>
      </c>
      <c r="C50" s="211"/>
      <c r="D50" s="216">
        <v>615</v>
      </c>
      <c r="E50" s="213"/>
      <c r="F50" s="213"/>
      <c r="G50" s="213"/>
    </row>
    <row r="51" spans="1:7" s="209" customFormat="1" ht="30" customHeight="1" x14ac:dyDescent="0.3">
      <c r="A51" s="68"/>
      <c r="B51" s="214" t="s">
        <v>21</v>
      </c>
      <c r="C51" s="214"/>
      <c r="D51" s="214"/>
      <c r="E51" s="214"/>
      <c r="F51" s="214"/>
      <c r="G51" s="217">
        <v>615</v>
      </c>
    </row>
    <row r="52" spans="1:7" s="209" customFormat="1" ht="30" customHeight="1" x14ac:dyDescent="0.3">
      <c r="A52" s="68"/>
      <c r="B52" s="68"/>
      <c r="C52" s="68"/>
      <c r="D52" s="68"/>
      <c r="E52" s="68"/>
      <c r="F52" s="68"/>
      <c r="G52" s="68"/>
    </row>
    <row r="53" spans="1:7" s="209" customFormat="1" ht="30" customHeight="1" x14ac:dyDescent="0.3">
      <c r="B53" s="68"/>
      <c r="C53" s="68"/>
      <c r="D53" s="68"/>
      <c r="E53" s="68"/>
      <c r="F53" s="68"/>
      <c r="G53" s="68"/>
    </row>
    <row r="54" spans="1:7" s="209" customFormat="1" ht="30" customHeight="1" x14ac:dyDescent="0.3"/>
    <row r="55" spans="1:7" s="209" customFormat="1" ht="30" customHeight="1" x14ac:dyDescent="0.3"/>
    <row r="56" spans="1:7" s="209" customFormat="1" ht="30" customHeight="1" x14ac:dyDescent="0.3"/>
    <row r="57" spans="1:7" s="209" customFormat="1" ht="30" customHeight="1" x14ac:dyDescent="0.3"/>
    <row r="58" spans="1:7" s="209" customFormat="1" ht="30" customHeight="1" x14ac:dyDescent="0.3"/>
    <row r="59" spans="1:7" s="209" customFormat="1" ht="30" customHeight="1" x14ac:dyDescent="0.3"/>
    <row r="60" spans="1:7" s="209" customFormat="1" ht="30" customHeight="1" x14ac:dyDescent="0.3"/>
    <row r="61" spans="1:7" s="209" customFormat="1" ht="30" customHeight="1" x14ac:dyDescent="0.3"/>
    <row r="62" spans="1:7" s="209" customFormat="1" ht="30" customHeight="1" x14ac:dyDescent="0.3"/>
    <row r="63" spans="1:7" s="209" customFormat="1" ht="30" customHeight="1" x14ac:dyDescent="0.3"/>
    <row r="64" spans="1:7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  <row r="247" s="209" customFormat="1" ht="30" customHeight="1" x14ac:dyDescent="0.3"/>
  </sheetData>
  <mergeCells count="64">
    <mergeCell ref="B32:E32"/>
    <mergeCell ref="G32:H32"/>
    <mergeCell ref="I32:J3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50:C50"/>
    <mergeCell ref="B51:F51"/>
    <mergeCell ref="B41:G41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pageSetUpPr fitToPage="1"/>
  </sheetPr>
  <dimension ref="B2:J246"/>
  <sheetViews>
    <sheetView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7" width="9" customWidth="1"/>
    <col min="8" max="8" width="4.109375" customWidth="1"/>
    <col min="9" max="1025" width="9" customWidth="1"/>
  </cols>
  <sheetData>
    <row r="2" spans="3:10" x14ac:dyDescent="0.3">
      <c r="C2" t="s">
        <v>894</v>
      </c>
    </row>
    <row r="11" spans="3:10" x14ac:dyDescent="0.3">
      <c r="I11" s="243"/>
      <c r="J11" s="243"/>
    </row>
    <row r="12" spans="3:10" x14ac:dyDescent="0.3">
      <c r="I12" s="234"/>
      <c r="J12" s="234"/>
    </row>
    <row r="13" spans="3:10" x14ac:dyDescent="0.3">
      <c r="I13" s="25"/>
      <c r="J13" s="25"/>
    </row>
    <row r="14" spans="3:10" x14ac:dyDescent="0.3">
      <c r="I14" s="25"/>
      <c r="J14" s="25"/>
    </row>
    <row r="21" spans="2:2" x14ac:dyDescent="0.3">
      <c r="B21" t="s">
        <v>898</v>
      </c>
    </row>
    <row r="24" spans="2:2" x14ac:dyDescent="0.3">
      <c r="B24" t="s">
        <v>85</v>
      </c>
    </row>
    <row r="27" spans="2:2" ht="59.4" customHeight="1" x14ac:dyDescent="0.3"/>
    <row r="32" spans="2:2" ht="25.05" customHeight="1" x14ac:dyDescent="0.3"/>
    <row r="33" ht="25.05" customHeight="1" x14ac:dyDescent="0.3"/>
    <row r="34" ht="25.05" customHeight="1" x14ac:dyDescent="0.3"/>
    <row r="35" ht="25.05" customHeight="1" x14ac:dyDescent="0.3"/>
    <row r="36" ht="25.05" customHeight="1" x14ac:dyDescent="0.3"/>
    <row r="37" ht="25.05" customHeight="1" x14ac:dyDescent="0.3"/>
    <row r="48" s="209" customFormat="1" ht="30" customHeight="1" x14ac:dyDescent="0.3"/>
    <row r="49" s="209" customFormat="1" ht="30" customHeight="1" x14ac:dyDescent="0.3"/>
    <row r="50" s="209" customFormat="1" ht="30" customHeight="1" x14ac:dyDescent="0.3"/>
    <row r="51" s="209" customFormat="1" ht="30" customHeight="1" x14ac:dyDescent="0.3"/>
    <row r="52" s="209" customFormat="1" ht="30" customHeight="1" x14ac:dyDescent="0.3"/>
    <row r="53" s="209" customFormat="1" ht="30" customHeight="1" x14ac:dyDescent="0.3"/>
    <row r="54" s="209" customFormat="1" ht="30" customHeight="1" x14ac:dyDescent="0.3"/>
    <row r="55" s="209" customFormat="1" ht="30" customHeight="1" x14ac:dyDescent="0.3"/>
    <row r="56" s="209" customFormat="1" ht="30" customHeight="1" x14ac:dyDescent="0.3"/>
    <row r="57" s="209" customFormat="1" ht="30" customHeight="1" x14ac:dyDescent="0.3"/>
    <row r="58" s="209" customFormat="1" ht="30" customHeight="1" x14ac:dyDescent="0.3"/>
    <row r="59" s="209" customFormat="1" ht="30" customHeight="1" x14ac:dyDescent="0.3"/>
    <row r="60" s="209" customFormat="1" ht="30" customHeight="1" x14ac:dyDescent="0.3"/>
    <row r="61" s="209" customFormat="1" ht="30" customHeight="1" x14ac:dyDescent="0.3"/>
    <row r="62" s="209" customFormat="1" ht="30" customHeight="1" x14ac:dyDescent="0.3"/>
    <row r="63" s="209" customFormat="1" ht="30" customHeight="1" x14ac:dyDescent="0.3"/>
    <row r="64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pageSetUpPr fitToPage="1"/>
  </sheetPr>
  <dimension ref="B2:J246"/>
  <sheetViews>
    <sheetView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7" width="9" customWidth="1"/>
    <col min="8" max="8" width="4.109375" customWidth="1"/>
    <col min="9" max="1025" width="9" customWidth="1"/>
  </cols>
  <sheetData>
    <row r="2" spans="3:10" x14ac:dyDescent="0.3">
      <c r="C2" t="s">
        <v>894</v>
      </c>
    </row>
    <row r="11" spans="3:10" x14ac:dyDescent="0.3">
      <c r="I11" s="243"/>
      <c r="J11" s="243"/>
    </row>
    <row r="12" spans="3:10" x14ac:dyDescent="0.3">
      <c r="I12" s="234"/>
      <c r="J12" s="234"/>
    </row>
    <row r="13" spans="3:10" x14ac:dyDescent="0.3">
      <c r="I13" s="25"/>
      <c r="J13" s="25"/>
    </row>
    <row r="14" spans="3:10" x14ac:dyDescent="0.3">
      <c r="I14" s="25"/>
      <c r="J14" s="25"/>
    </row>
    <row r="21" spans="2:2" x14ac:dyDescent="0.3">
      <c r="B21" t="s">
        <v>898</v>
      </c>
    </row>
    <row r="24" spans="2:2" x14ac:dyDescent="0.3">
      <c r="B24" t="s">
        <v>85</v>
      </c>
    </row>
    <row r="27" spans="2:2" ht="59.4" customHeight="1" x14ac:dyDescent="0.3"/>
    <row r="32" spans="2:2" ht="25.05" customHeight="1" x14ac:dyDescent="0.3"/>
    <row r="33" ht="25.05" customHeight="1" x14ac:dyDescent="0.3"/>
    <row r="34" ht="25.05" customHeight="1" x14ac:dyDescent="0.3"/>
    <row r="35" ht="25.05" customHeight="1" x14ac:dyDescent="0.3"/>
    <row r="36" ht="25.05" customHeight="1" x14ac:dyDescent="0.3"/>
    <row r="37" ht="25.05" customHeight="1" x14ac:dyDescent="0.3"/>
    <row r="48" s="209" customFormat="1" ht="30" customHeight="1" x14ac:dyDescent="0.3"/>
    <row r="49" s="209" customFormat="1" ht="30" customHeight="1" x14ac:dyDescent="0.3"/>
    <row r="50" s="209" customFormat="1" ht="30" customHeight="1" x14ac:dyDescent="0.3"/>
    <row r="51" s="209" customFormat="1" ht="30" customHeight="1" x14ac:dyDescent="0.3"/>
    <row r="52" s="209" customFormat="1" ht="30" customHeight="1" x14ac:dyDescent="0.3"/>
    <row r="53" s="209" customFormat="1" ht="30" customHeight="1" x14ac:dyDescent="0.3"/>
    <row r="54" s="209" customFormat="1" ht="30" customHeight="1" x14ac:dyDescent="0.3"/>
    <row r="55" s="209" customFormat="1" ht="30" customHeight="1" x14ac:dyDescent="0.3"/>
    <row r="56" s="209" customFormat="1" ht="30" customHeight="1" x14ac:dyDescent="0.3"/>
    <row r="57" s="209" customFormat="1" ht="30" customHeight="1" x14ac:dyDescent="0.3"/>
    <row r="58" s="209" customFormat="1" ht="30" customHeight="1" x14ac:dyDescent="0.3"/>
    <row r="59" s="209" customFormat="1" ht="30" customHeight="1" x14ac:dyDescent="0.3"/>
    <row r="60" s="209" customFormat="1" ht="30" customHeight="1" x14ac:dyDescent="0.3"/>
    <row r="61" s="209" customFormat="1" ht="30" customHeight="1" x14ac:dyDescent="0.3"/>
    <row r="62" s="209" customFormat="1" ht="30" customHeight="1" x14ac:dyDescent="0.3"/>
    <row r="63" s="209" customFormat="1" ht="30" customHeight="1" x14ac:dyDescent="0.3"/>
    <row r="64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pageSetUpPr fitToPage="1"/>
  </sheetPr>
  <dimension ref="B2:J246"/>
  <sheetViews>
    <sheetView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7" width="9" customWidth="1"/>
    <col min="8" max="8" width="4.109375" customWidth="1"/>
    <col min="9" max="1025" width="9" customWidth="1"/>
  </cols>
  <sheetData>
    <row r="2" spans="3:10" x14ac:dyDescent="0.3">
      <c r="C2" t="s">
        <v>894</v>
      </c>
    </row>
    <row r="11" spans="3:10" x14ac:dyDescent="0.3">
      <c r="I11" s="243"/>
      <c r="J11" s="243"/>
    </row>
    <row r="12" spans="3:10" x14ac:dyDescent="0.3">
      <c r="I12" s="234"/>
      <c r="J12" s="234"/>
    </row>
    <row r="13" spans="3:10" x14ac:dyDescent="0.3">
      <c r="I13" s="25"/>
      <c r="J13" s="25"/>
    </row>
    <row r="14" spans="3:10" x14ac:dyDescent="0.3">
      <c r="I14" s="25"/>
      <c r="J14" s="25"/>
    </row>
    <row r="21" spans="2:2" x14ac:dyDescent="0.3">
      <c r="B21" t="s">
        <v>898</v>
      </c>
    </row>
    <row r="24" spans="2:2" x14ac:dyDescent="0.3">
      <c r="B24" t="s">
        <v>85</v>
      </c>
    </row>
    <row r="27" spans="2:2" ht="59.4" customHeight="1" x14ac:dyDescent="0.3"/>
    <row r="32" spans="2:2" ht="25.05" customHeight="1" x14ac:dyDescent="0.3"/>
    <row r="33" ht="25.05" customHeight="1" x14ac:dyDescent="0.3"/>
    <row r="34" ht="25.05" customHeight="1" x14ac:dyDescent="0.3"/>
    <row r="35" ht="25.05" customHeight="1" x14ac:dyDescent="0.3"/>
    <row r="36" ht="25.05" customHeight="1" x14ac:dyDescent="0.3"/>
    <row r="37" ht="25.05" customHeight="1" x14ac:dyDescent="0.3"/>
    <row r="48" s="209" customFormat="1" ht="30" customHeight="1" x14ac:dyDescent="0.3"/>
    <row r="49" s="209" customFormat="1" ht="30" customHeight="1" x14ac:dyDescent="0.3"/>
    <row r="50" s="209" customFormat="1" ht="30" customHeight="1" x14ac:dyDescent="0.3"/>
    <row r="51" s="209" customFormat="1" ht="30" customHeight="1" x14ac:dyDescent="0.3"/>
    <row r="52" s="209" customFormat="1" ht="30" customHeight="1" x14ac:dyDescent="0.3"/>
    <row r="53" s="209" customFormat="1" ht="30" customHeight="1" x14ac:dyDescent="0.3"/>
    <row r="54" s="209" customFormat="1" ht="30" customHeight="1" x14ac:dyDescent="0.3"/>
    <row r="55" s="209" customFormat="1" ht="30" customHeight="1" x14ac:dyDescent="0.3"/>
    <row r="56" s="209" customFormat="1" ht="30" customHeight="1" x14ac:dyDescent="0.3"/>
    <row r="57" s="209" customFormat="1" ht="30" customHeight="1" x14ac:dyDescent="0.3"/>
    <row r="58" s="209" customFormat="1" ht="30" customHeight="1" x14ac:dyDescent="0.3"/>
    <row r="59" s="209" customFormat="1" ht="30" customHeight="1" x14ac:dyDescent="0.3"/>
    <row r="60" s="209" customFormat="1" ht="30" customHeight="1" x14ac:dyDescent="0.3"/>
    <row r="61" s="209" customFormat="1" ht="30" customHeight="1" x14ac:dyDescent="0.3"/>
    <row r="62" s="209" customFormat="1" ht="30" customHeight="1" x14ac:dyDescent="0.3"/>
    <row r="63" s="209" customFormat="1" ht="30" customHeight="1" x14ac:dyDescent="0.3"/>
    <row r="64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J246"/>
  <sheetViews>
    <sheetView topLeftCell="B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1.44140625"/>
    <col min="6" max="6" width="12.77734375" customWidth="1"/>
    <col min="7" max="7" width="8.6640625" customWidth="1"/>
    <col min="8" max="8" width="4.109375" customWidth="1"/>
    <col min="9" max="9" width="12.7773437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176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1985</v>
      </c>
    </row>
    <row r="7" spans="1:10" x14ac:dyDescent="0.3">
      <c r="A7" t="s">
        <v>7</v>
      </c>
      <c r="C7" s="24">
        <v>3935.18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/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31"/>
      <c r="J13" s="5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960898.58</v>
      </c>
      <c r="F21" s="152"/>
      <c r="G21" s="152">
        <v>877705.5</v>
      </c>
      <c r="H21" s="152"/>
      <c r="I21" s="147">
        <f>E21-G21</f>
        <v>83193.079999999958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960898.58</v>
      </c>
      <c r="F23" s="147"/>
      <c r="G23" s="147">
        <f>G21+G22</f>
        <v>877705.5</v>
      </c>
      <c r="H23" s="147"/>
      <c r="I23" s="147">
        <f>I21+I22</f>
        <v>83193.079999999958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511528.57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256416.32879999999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208249.72560000001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49583.268000000004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108138.7464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101999.86560000002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21722.193599999999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13694.4264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10388.8752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83583.223199999993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63"/>
      <c r="H38" s="164"/>
      <c r="I38" s="147">
        <f>I28+I29+I30+I31+I32+I33+I34+I35+I36+I37</f>
        <v>853776.65280000004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177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644</v>
      </c>
      <c r="B48" s="206" t="s">
        <v>141</v>
      </c>
      <c r="C48" s="207"/>
      <c r="D48" s="207"/>
      <c r="E48" s="210">
        <v>1162</v>
      </c>
      <c r="F48" s="207"/>
    </row>
    <row r="49" spans="1:6" s="209" customFormat="1" ht="30" customHeight="1" x14ac:dyDescent="0.3">
      <c r="A49" s="205" t="s">
        <v>449</v>
      </c>
      <c r="B49" s="206" t="s">
        <v>143</v>
      </c>
      <c r="C49" s="207"/>
      <c r="D49" s="207"/>
      <c r="E49" s="208">
        <v>845</v>
      </c>
      <c r="F49" s="207"/>
    </row>
    <row r="50" spans="1:6" s="209" customFormat="1" ht="30" customHeight="1" x14ac:dyDescent="0.3">
      <c r="A50" s="205" t="s">
        <v>536</v>
      </c>
      <c r="B50" s="206" t="s">
        <v>50</v>
      </c>
      <c r="C50" s="207"/>
      <c r="D50" s="207"/>
      <c r="E50" s="208">
        <v>807</v>
      </c>
      <c r="F50" s="207"/>
    </row>
    <row r="51" spans="1:6" s="209" customFormat="1" ht="30" customHeight="1" x14ac:dyDescent="0.3">
      <c r="A51" s="205" t="s">
        <v>536</v>
      </c>
      <c r="B51" s="206" t="s">
        <v>73</v>
      </c>
      <c r="C51" s="207"/>
      <c r="D51" s="208">
        <v>556</v>
      </c>
      <c r="E51" s="207"/>
      <c r="F51" s="207"/>
    </row>
    <row r="52" spans="1:6" s="209" customFormat="1" ht="30" customHeight="1" x14ac:dyDescent="0.3">
      <c r="A52" s="205" t="s">
        <v>450</v>
      </c>
      <c r="B52" s="206" t="s">
        <v>54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645</v>
      </c>
      <c r="B53" s="206" t="s">
        <v>51</v>
      </c>
      <c r="C53" s="207"/>
      <c r="D53" s="208">
        <v>139</v>
      </c>
      <c r="E53" s="207"/>
      <c r="F53" s="207"/>
    </row>
    <row r="54" spans="1:6" s="209" customFormat="1" ht="30" customHeight="1" x14ac:dyDescent="0.3">
      <c r="A54" s="205" t="s">
        <v>689</v>
      </c>
      <c r="B54" s="206" t="s">
        <v>149</v>
      </c>
      <c r="C54" s="208">
        <v>527.20000000000005</v>
      </c>
      <c r="D54" s="207"/>
      <c r="E54" s="207"/>
      <c r="F54" s="207"/>
    </row>
    <row r="55" spans="1:6" s="209" customFormat="1" ht="30" customHeight="1" x14ac:dyDescent="0.3">
      <c r="A55" s="205" t="s">
        <v>537</v>
      </c>
      <c r="B55" s="206" t="s">
        <v>143</v>
      </c>
      <c r="C55" s="207"/>
      <c r="D55" s="207"/>
      <c r="E55" s="210">
        <v>1411</v>
      </c>
      <c r="F55" s="207"/>
    </row>
    <row r="56" spans="1:6" s="209" customFormat="1" ht="30" customHeight="1" x14ac:dyDescent="0.3">
      <c r="A56" s="205" t="s">
        <v>454</v>
      </c>
      <c r="B56" s="206" t="s">
        <v>553</v>
      </c>
      <c r="C56" s="208">
        <v>205</v>
      </c>
      <c r="D56" s="207"/>
      <c r="E56" s="207"/>
      <c r="F56" s="207"/>
    </row>
    <row r="57" spans="1:6" s="209" customFormat="1" ht="30" customHeight="1" x14ac:dyDescent="0.3">
      <c r="A57" s="205" t="s">
        <v>609</v>
      </c>
      <c r="B57" s="206" t="s">
        <v>52</v>
      </c>
      <c r="C57" s="207"/>
      <c r="D57" s="210">
        <v>1463</v>
      </c>
      <c r="E57" s="207"/>
      <c r="F57" s="207"/>
    </row>
    <row r="58" spans="1:6" s="209" customFormat="1" ht="30" customHeight="1" x14ac:dyDescent="0.3">
      <c r="A58" s="205" t="s">
        <v>457</v>
      </c>
      <c r="B58" s="206" t="s">
        <v>81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719</v>
      </c>
      <c r="B59" s="206" t="s">
        <v>54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539</v>
      </c>
      <c r="B60" s="206" t="s">
        <v>50</v>
      </c>
      <c r="C60" s="207"/>
      <c r="D60" s="207"/>
      <c r="E60" s="208">
        <v>463</v>
      </c>
      <c r="F60" s="207"/>
    </row>
    <row r="61" spans="1:6" s="209" customFormat="1" ht="30" customHeight="1" x14ac:dyDescent="0.3">
      <c r="A61" s="205" t="s">
        <v>539</v>
      </c>
      <c r="B61" s="206" t="s">
        <v>60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539</v>
      </c>
      <c r="B62" s="206" t="s">
        <v>49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542</v>
      </c>
      <c r="B63" s="206" t="s">
        <v>92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543</v>
      </c>
      <c r="B64" s="206" t="s">
        <v>53</v>
      </c>
      <c r="C64" s="207"/>
      <c r="D64" s="210">
        <v>1203</v>
      </c>
      <c r="E64" s="207"/>
      <c r="F64" s="207"/>
    </row>
    <row r="65" spans="1:6" s="209" customFormat="1" ht="30" customHeight="1" x14ac:dyDescent="0.3">
      <c r="A65" s="205" t="s">
        <v>461</v>
      </c>
      <c r="B65" s="206" t="s">
        <v>52</v>
      </c>
      <c r="C65" s="207"/>
      <c r="D65" s="208">
        <v>808</v>
      </c>
      <c r="E65" s="207"/>
      <c r="F65" s="207"/>
    </row>
    <row r="66" spans="1:6" s="209" customFormat="1" ht="30" customHeight="1" x14ac:dyDescent="0.3">
      <c r="A66" s="205" t="s">
        <v>461</v>
      </c>
      <c r="B66" s="206" t="s">
        <v>56</v>
      </c>
      <c r="C66" s="207"/>
      <c r="D66" s="208">
        <v>790</v>
      </c>
      <c r="E66" s="207"/>
      <c r="F66" s="207"/>
    </row>
    <row r="67" spans="1:6" s="209" customFormat="1" ht="30" customHeight="1" x14ac:dyDescent="0.3">
      <c r="A67" s="205" t="s">
        <v>738</v>
      </c>
      <c r="B67" s="206" t="s">
        <v>57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545</v>
      </c>
      <c r="B68" s="206" t="s">
        <v>52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690</v>
      </c>
      <c r="B69" s="206" t="s">
        <v>49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546</v>
      </c>
      <c r="B70" s="206" t="s">
        <v>54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464</v>
      </c>
      <c r="B71" s="206" t="s">
        <v>74</v>
      </c>
      <c r="C71" s="210">
        <v>3017</v>
      </c>
      <c r="D71" s="207"/>
      <c r="E71" s="207"/>
      <c r="F71" s="207"/>
    </row>
    <row r="72" spans="1:6" s="209" customFormat="1" ht="30" customHeight="1" x14ac:dyDescent="0.3">
      <c r="A72" s="205" t="s">
        <v>547</v>
      </c>
      <c r="B72" s="206" t="s">
        <v>61</v>
      </c>
      <c r="C72" s="210">
        <v>1580</v>
      </c>
      <c r="D72" s="207"/>
      <c r="E72" s="207"/>
      <c r="F72" s="207"/>
    </row>
    <row r="73" spans="1:6" s="209" customFormat="1" ht="30" customHeight="1" x14ac:dyDescent="0.3">
      <c r="A73" s="205" t="s">
        <v>467</v>
      </c>
      <c r="B73" s="206" t="s">
        <v>201</v>
      </c>
      <c r="C73" s="207"/>
      <c r="D73" s="210">
        <v>1670</v>
      </c>
      <c r="E73" s="207"/>
      <c r="F73" s="207"/>
    </row>
    <row r="74" spans="1:6" s="209" customFormat="1" ht="30" customHeight="1" x14ac:dyDescent="0.3">
      <c r="A74" s="205" t="s">
        <v>612</v>
      </c>
      <c r="B74" s="206" t="s">
        <v>740</v>
      </c>
      <c r="C74" s="210">
        <v>3307</v>
      </c>
      <c r="D74" s="207"/>
      <c r="E74" s="207"/>
      <c r="F74" s="207"/>
    </row>
    <row r="75" spans="1:6" s="209" customFormat="1" ht="30" customHeight="1" x14ac:dyDescent="0.3">
      <c r="A75" s="205" t="s">
        <v>612</v>
      </c>
      <c r="B75" s="206" t="s">
        <v>579</v>
      </c>
      <c r="C75" s="210">
        <v>29415</v>
      </c>
      <c r="D75" s="207"/>
      <c r="E75" s="207"/>
      <c r="F75" s="207"/>
    </row>
    <row r="76" spans="1:6" s="209" customFormat="1" ht="30" customHeight="1" x14ac:dyDescent="0.3">
      <c r="A76" s="205" t="s">
        <v>612</v>
      </c>
      <c r="B76" s="206" t="s">
        <v>49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613</v>
      </c>
      <c r="B77" s="206" t="s">
        <v>49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468</v>
      </c>
      <c r="B78" s="206" t="s">
        <v>50</v>
      </c>
      <c r="C78" s="207"/>
      <c r="D78" s="207"/>
      <c r="E78" s="208">
        <v>480</v>
      </c>
      <c r="F78" s="207"/>
    </row>
    <row r="79" spans="1:6" s="209" customFormat="1" ht="30" customHeight="1" x14ac:dyDescent="0.3">
      <c r="A79" s="205" t="s">
        <v>552</v>
      </c>
      <c r="B79" s="206" t="s">
        <v>60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05" t="s">
        <v>742</v>
      </c>
      <c r="B80" s="206" t="s">
        <v>49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05" t="s">
        <v>555</v>
      </c>
      <c r="B81" s="206" t="s">
        <v>62</v>
      </c>
      <c r="C81" s="210">
        <v>2370</v>
      </c>
      <c r="D81" s="207"/>
      <c r="E81" s="207"/>
      <c r="F81" s="207"/>
    </row>
    <row r="82" spans="1:6" s="209" customFormat="1" ht="30" customHeight="1" x14ac:dyDescent="0.3">
      <c r="A82" s="205" t="s">
        <v>743</v>
      </c>
      <c r="B82" s="206" t="s">
        <v>66</v>
      </c>
      <c r="C82" s="207"/>
      <c r="D82" s="208">
        <v>790</v>
      </c>
      <c r="E82" s="207"/>
      <c r="F82" s="207"/>
    </row>
    <row r="83" spans="1:6" s="209" customFormat="1" ht="30" customHeight="1" x14ac:dyDescent="0.3">
      <c r="A83" s="205" t="s">
        <v>743</v>
      </c>
      <c r="B83" s="206" t="s">
        <v>49</v>
      </c>
      <c r="C83" s="207"/>
      <c r="D83" s="208">
        <v>395</v>
      </c>
      <c r="E83" s="207"/>
      <c r="F83" s="207"/>
    </row>
    <row r="84" spans="1:6" s="209" customFormat="1" ht="30" customHeight="1" x14ac:dyDescent="0.3">
      <c r="A84" s="205" t="s">
        <v>757</v>
      </c>
      <c r="B84" s="206" t="s">
        <v>74</v>
      </c>
      <c r="C84" s="210">
        <v>3933</v>
      </c>
      <c r="D84" s="207"/>
      <c r="E84" s="207"/>
      <c r="F84" s="207"/>
    </row>
    <row r="85" spans="1:6" s="209" customFormat="1" ht="30" customHeight="1" x14ac:dyDescent="0.3">
      <c r="A85" s="205" t="s">
        <v>757</v>
      </c>
      <c r="B85" s="206" t="s">
        <v>91</v>
      </c>
      <c r="C85" s="207"/>
      <c r="D85" s="207"/>
      <c r="E85" s="208">
        <v>395</v>
      </c>
      <c r="F85" s="207"/>
    </row>
    <row r="86" spans="1:6" s="209" customFormat="1" ht="30" customHeight="1" x14ac:dyDescent="0.3">
      <c r="A86" s="205" t="s">
        <v>471</v>
      </c>
      <c r="B86" s="206" t="s">
        <v>149</v>
      </c>
      <c r="C86" s="210">
        <v>2370</v>
      </c>
      <c r="D86" s="207"/>
      <c r="E86" s="207"/>
      <c r="F86" s="207"/>
    </row>
    <row r="87" spans="1:6" s="209" customFormat="1" ht="30" customHeight="1" x14ac:dyDescent="0.3">
      <c r="A87" s="205" t="s">
        <v>472</v>
      </c>
      <c r="B87" s="206" t="s">
        <v>62</v>
      </c>
      <c r="C87" s="210">
        <v>1580</v>
      </c>
      <c r="D87" s="207"/>
      <c r="E87" s="207"/>
      <c r="F87" s="207"/>
    </row>
    <row r="88" spans="1:6" s="209" customFormat="1" ht="30" customHeight="1" x14ac:dyDescent="0.3">
      <c r="A88" s="205" t="s">
        <v>558</v>
      </c>
      <c r="B88" s="206" t="s">
        <v>63</v>
      </c>
      <c r="C88" s="208">
        <v>410</v>
      </c>
      <c r="D88" s="207"/>
      <c r="E88" s="207"/>
      <c r="F88" s="207"/>
    </row>
    <row r="89" spans="1:6" s="209" customFormat="1" ht="30" customHeight="1" x14ac:dyDescent="0.3">
      <c r="A89" s="205" t="s">
        <v>561</v>
      </c>
      <c r="B89" s="206" t="s">
        <v>165</v>
      </c>
      <c r="C89" s="207"/>
      <c r="D89" s="207"/>
      <c r="E89" s="208">
        <v>395</v>
      </c>
      <c r="F89" s="207"/>
    </row>
    <row r="90" spans="1:6" s="209" customFormat="1" ht="30" customHeight="1" x14ac:dyDescent="0.3">
      <c r="A90" s="205" t="s">
        <v>562</v>
      </c>
      <c r="B90" s="206" t="s">
        <v>68</v>
      </c>
      <c r="C90" s="207"/>
      <c r="D90" s="208">
        <v>395</v>
      </c>
      <c r="E90" s="207"/>
      <c r="F90" s="207"/>
    </row>
    <row r="91" spans="1:6" s="209" customFormat="1" ht="30" customHeight="1" x14ac:dyDescent="0.3">
      <c r="A91" s="205" t="s">
        <v>615</v>
      </c>
      <c r="B91" s="206" t="s">
        <v>62</v>
      </c>
      <c r="C91" s="210">
        <v>1580</v>
      </c>
      <c r="D91" s="207"/>
      <c r="E91" s="207"/>
      <c r="F91" s="207"/>
    </row>
    <row r="92" spans="1:6" s="209" customFormat="1" ht="30" customHeight="1" x14ac:dyDescent="0.3">
      <c r="A92" s="205" t="s">
        <v>563</v>
      </c>
      <c r="B92" s="206" t="s">
        <v>68</v>
      </c>
      <c r="C92" s="207"/>
      <c r="D92" s="208">
        <v>395</v>
      </c>
      <c r="E92" s="207"/>
      <c r="F92" s="207"/>
    </row>
    <row r="93" spans="1:6" s="209" customFormat="1" ht="30" customHeight="1" x14ac:dyDescent="0.3">
      <c r="A93" s="205" t="s">
        <v>563</v>
      </c>
      <c r="B93" s="206" t="s">
        <v>70</v>
      </c>
      <c r="C93" s="207"/>
      <c r="D93" s="210">
        <v>1111</v>
      </c>
      <c r="E93" s="207"/>
      <c r="F93" s="207"/>
    </row>
    <row r="94" spans="1:6" s="209" customFormat="1" ht="30" customHeight="1" x14ac:dyDescent="0.3">
      <c r="A94" s="205" t="s">
        <v>564</v>
      </c>
      <c r="B94" s="206" t="s">
        <v>129</v>
      </c>
      <c r="C94" s="207"/>
      <c r="D94" s="207"/>
      <c r="E94" s="208">
        <v>904</v>
      </c>
      <c r="F94" s="207"/>
    </row>
    <row r="95" spans="1:6" s="209" customFormat="1" ht="30" customHeight="1" x14ac:dyDescent="0.3">
      <c r="A95" s="205" t="s">
        <v>474</v>
      </c>
      <c r="B95" s="206" t="s">
        <v>59</v>
      </c>
      <c r="C95" s="207"/>
      <c r="D95" s="207"/>
      <c r="E95" s="208">
        <v>395</v>
      </c>
      <c r="F95" s="207"/>
    </row>
    <row r="96" spans="1:6" s="209" customFormat="1" ht="30" customHeight="1" x14ac:dyDescent="0.3">
      <c r="A96" s="205" t="s">
        <v>475</v>
      </c>
      <c r="B96" s="206" t="s">
        <v>70</v>
      </c>
      <c r="C96" s="207"/>
      <c r="D96" s="208">
        <v>395</v>
      </c>
      <c r="E96" s="207"/>
      <c r="F96" s="207"/>
    </row>
    <row r="97" spans="1:6" s="209" customFormat="1" ht="30" customHeight="1" x14ac:dyDescent="0.3">
      <c r="A97" s="205" t="s">
        <v>476</v>
      </c>
      <c r="B97" s="206" t="s">
        <v>66</v>
      </c>
      <c r="C97" s="207"/>
      <c r="D97" s="208">
        <v>395</v>
      </c>
      <c r="E97" s="207"/>
      <c r="F97" s="207"/>
    </row>
    <row r="98" spans="1:6" s="209" customFormat="1" ht="30" customHeight="1" x14ac:dyDescent="0.3">
      <c r="A98" s="205" t="s">
        <v>476</v>
      </c>
      <c r="B98" s="206" t="s">
        <v>56</v>
      </c>
      <c r="C98" s="207"/>
      <c r="D98" s="208">
        <v>790</v>
      </c>
      <c r="E98" s="207"/>
      <c r="F98" s="207"/>
    </row>
    <row r="99" spans="1:6" s="209" customFormat="1" ht="30" customHeight="1" x14ac:dyDescent="0.3">
      <c r="A99" s="205" t="s">
        <v>663</v>
      </c>
      <c r="B99" s="206" t="s">
        <v>758</v>
      </c>
      <c r="C99" s="210">
        <v>2163.6999999999998</v>
      </c>
      <c r="D99" s="207"/>
      <c r="E99" s="207"/>
      <c r="F99" s="207"/>
    </row>
    <row r="100" spans="1:6" s="209" customFormat="1" ht="30" customHeight="1" x14ac:dyDescent="0.3">
      <c r="A100" s="205" t="s">
        <v>575</v>
      </c>
      <c r="B100" s="206" t="s">
        <v>480</v>
      </c>
      <c r="C100" s="207"/>
      <c r="D100" s="208">
        <v>395</v>
      </c>
      <c r="E100" s="207"/>
      <c r="F100" s="207"/>
    </row>
    <row r="101" spans="1:6" s="209" customFormat="1" ht="30" customHeight="1" x14ac:dyDescent="0.3">
      <c r="A101" s="205" t="s">
        <v>666</v>
      </c>
      <c r="B101" s="206" t="s">
        <v>118</v>
      </c>
      <c r="C101" s="210">
        <v>1589.7</v>
      </c>
      <c r="D101" s="207"/>
      <c r="E101" s="207"/>
      <c r="F101" s="207"/>
    </row>
    <row r="102" spans="1:6" s="209" customFormat="1" ht="30" customHeight="1" x14ac:dyDescent="0.3">
      <c r="A102" s="205" t="s">
        <v>666</v>
      </c>
      <c r="B102" s="206" t="s">
        <v>153</v>
      </c>
      <c r="C102" s="210">
        <v>2500</v>
      </c>
      <c r="D102" s="207"/>
      <c r="E102" s="207"/>
      <c r="F102" s="207"/>
    </row>
    <row r="103" spans="1:6" s="209" customFormat="1" ht="30" customHeight="1" x14ac:dyDescent="0.3">
      <c r="A103" s="205" t="s">
        <v>666</v>
      </c>
      <c r="B103" s="206" t="s">
        <v>52</v>
      </c>
      <c r="C103" s="207"/>
      <c r="D103" s="208">
        <v>592.5</v>
      </c>
      <c r="E103" s="207"/>
      <c r="F103" s="207"/>
    </row>
    <row r="104" spans="1:6" s="209" customFormat="1" ht="30" customHeight="1" x14ac:dyDescent="0.3">
      <c r="A104" s="205" t="s">
        <v>666</v>
      </c>
      <c r="B104" s="206" t="s">
        <v>620</v>
      </c>
      <c r="C104" s="210">
        <v>3236</v>
      </c>
      <c r="D104" s="207"/>
      <c r="E104" s="207"/>
      <c r="F104" s="207"/>
    </row>
    <row r="105" spans="1:6" s="209" customFormat="1" ht="30" customHeight="1" x14ac:dyDescent="0.3">
      <c r="A105" s="205" t="s">
        <v>576</v>
      </c>
      <c r="B105" s="206" t="s">
        <v>480</v>
      </c>
      <c r="C105" s="207"/>
      <c r="D105" s="208">
        <v>395</v>
      </c>
      <c r="E105" s="207"/>
      <c r="F105" s="207"/>
    </row>
    <row r="106" spans="1:6" s="209" customFormat="1" ht="30" customHeight="1" x14ac:dyDescent="0.3">
      <c r="A106" s="205" t="s">
        <v>759</v>
      </c>
      <c r="B106" s="206" t="s">
        <v>109</v>
      </c>
      <c r="C106" s="207"/>
      <c r="D106" s="208">
        <v>790</v>
      </c>
      <c r="E106" s="207"/>
      <c r="F106" s="207"/>
    </row>
    <row r="107" spans="1:6" s="209" customFormat="1" ht="30" customHeight="1" x14ac:dyDescent="0.3">
      <c r="A107" s="205" t="s">
        <v>760</v>
      </c>
      <c r="B107" s="206" t="s">
        <v>65</v>
      </c>
      <c r="C107" s="207"/>
      <c r="D107" s="208">
        <v>395</v>
      </c>
      <c r="E107" s="207"/>
      <c r="F107" s="207"/>
    </row>
    <row r="108" spans="1:6" s="209" customFormat="1" ht="30" customHeight="1" x14ac:dyDescent="0.3">
      <c r="A108" s="205" t="s">
        <v>761</v>
      </c>
      <c r="B108" s="206" t="s">
        <v>74</v>
      </c>
      <c r="C108" s="210">
        <v>3728</v>
      </c>
      <c r="D108" s="207"/>
      <c r="E108" s="207"/>
      <c r="F108" s="207"/>
    </row>
    <row r="109" spans="1:6" s="209" customFormat="1" ht="30" customHeight="1" x14ac:dyDescent="0.3">
      <c r="A109" s="205" t="s">
        <v>762</v>
      </c>
      <c r="B109" s="206" t="s">
        <v>171</v>
      </c>
      <c r="C109" s="207"/>
      <c r="D109" s="208">
        <v>395</v>
      </c>
      <c r="E109" s="207"/>
      <c r="F109" s="207"/>
    </row>
    <row r="110" spans="1:6" s="209" customFormat="1" ht="30" customHeight="1" x14ac:dyDescent="0.3">
      <c r="A110" s="205" t="s">
        <v>762</v>
      </c>
      <c r="B110" s="206" t="s">
        <v>171</v>
      </c>
      <c r="C110" s="207"/>
      <c r="D110" s="208">
        <v>395</v>
      </c>
      <c r="E110" s="207"/>
      <c r="F110" s="207"/>
    </row>
    <row r="111" spans="1:6" s="209" customFormat="1" ht="30" customHeight="1" x14ac:dyDescent="0.3">
      <c r="A111" s="205" t="s">
        <v>763</v>
      </c>
      <c r="B111" s="206" t="s">
        <v>53</v>
      </c>
      <c r="C111" s="207"/>
      <c r="D111" s="210">
        <v>1185</v>
      </c>
      <c r="E111" s="207"/>
      <c r="F111" s="207"/>
    </row>
    <row r="112" spans="1:6" s="209" customFormat="1" ht="30" customHeight="1" x14ac:dyDescent="0.3">
      <c r="A112" s="205" t="s">
        <v>583</v>
      </c>
      <c r="B112" s="206" t="s">
        <v>50</v>
      </c>
      <c r="C112" s="207"/>
      <c r="D112" s="207"/>
      <c r="E112" s="210">
        <v>1000</v>
      </c>
      <c r="F112" s="207"/>
    </row>
    <row r="113" spans="1:6" s="209" customFormat="1" ht="30" customHeight="1" x14ac:dyDescent="0.3">
      <c r="A113" s="205" t="s">
        <v>583</v>
      </c>
      <c r="B113" s="206" t="s">
        <v>53</v>
      </c>
      <c r="C113" s="207"/>
      <c r="D113" s="210">
        <v>1299</v>
      </c>
      <c r="E113" s="207"/>
      <c r="F113" s="207"/>
    </row>
    <row r="114" spans="1:6" s="209" customFormat="1" ht="30" customHeight="1" x14ac:dyDescent="0.3">
      <c r="A114" s="205" t="s">
        <v>764</v>
      </c>
      <c r="B114" s="206" t="s">
        <v>180</v>
      </c>
      <c r="C114" s="208">
        <v>395</v>
      </c>
      <c r="D114" s="207"/>
      <c r="E114" s="207"/>
      <c r="F114" s="207"/>
    </row>
    <row r="115" spans="1:6" s="209" customFormat="1" ht="30" customHeight="1" x14ac:dyDescent="0.3">
      <c r="A115" s="205" t="s">
        <v>765</v>
      </c>
      <c r="B115" s="206" t="s">
        <v>59</v>
      </c>
      <c r="C115" s="207"/>
      <c r="D115" s="207"/>
      <c r="E115" s="208">
        <v>790</v>
      </c>
      <c r="F115" s="207"/>
    </row>
    <row r="116" spans="1:6" s="209" customFormat="1" ht="30" customHeight="1" x14ac:dyDescent="0.3">
      <c r="A116" s="205" t="s">
        <v>585</v>
      </c>
      <c r="B116" s="206" t="s">
        <v>173</v>
      </c>
      <c r="C116" s="207"/>
      <c r="D116" s="207"/>
      <c r="E116" s="208">
        <v>395</v>
      </c>
      <c r="F116" s="207"/>
    </row>
    <row r="117" spans="1:6" s="209" customFormat="1" ht="30" customHeight="1" x14ac:dyDescent="0.3">
      <c r="A117" s="205" t="s">
        <v>585</v>
      </c>
      <c r="B117" s="206" t="s">
        <v>50</v>
      </c>
      <c r="C117" s="207"/>
      <c r="D117" s="207"/>
      <c r="E117" s="208">
        <v>591</v>
      </c>
      <c r="F117" s="207"/>
    </row>
    <row r="118" spans="1:6" s="209" customFormat="1" ht="30" customHeight="1" x14ac:dyDescent="0.3">
      <c r="A118" s="205" t="s">
        <v>485</v>
      </c>
      <c r="B118" s="206" t="s">
        <v>59</v>
      </c>
      <c r="C118" s="207"/>
      <c r="D118" s="207"/>
      <c r="E118" s="208">
        <v>395</v>
      </c>
      <c r="F118" s="207"/>
    </row>
    <row r="119" spans="1:6" s="209" customFormat="1" ht="30" customHeight="1" x14ac:dyDescent="0.3">
      <c r="A119" s="205" t="s">
        <v>766</v>
      </c>
      <c r="B119" s="206" t="s">
        <v>99</v>
      </c>
      <c r="C119" s="210">
        <v>1584</v>
      </c>
      <c r="D119" s="207"/>
      <c r="E119" s="207"/>
      <c r="F119" s="207"/>
    </row>
    <row r="120" spans="1:6" s="209" customFormat="1" ht="30" customHeight="1" x14ac:dyDescent="0.3">
      <c r="A120" s="205" t="s">
        <v>767</v>
      </c>
      <c r="B120" s="206" t="s">
        <v>91</v>
      </c>
      <c r="C120" s="207"/>
      <c r="D120" s="207"/>
      <c r="E120" s="208">
        <v>790</v>
      </c>
      <c r="F120" s="207"/>
    </row>
    <row r="121" spans="1:6" s="209" customFormat="1" ht="30" customHeight="1" x14ac:dyDescent="0.3">
      <c r="A121" s="205" t="s">
        <v>487</v>
      </c>
      <c r="B121" s="206" t="s">
        <v>129</v>
      </c>
      <c r="C121" s="207"/>
      <c r="D121" s="207"/>
      <c r="E121" s="208">
        <v>395</v>
      </c>
      <c r="F121" s="207"/>
    </row>
    <row r="122" spans="1:6" s="209" customFormat="1" ht="30" customHeight="1" x14ac:dyDescent="0.3">
      <c r="A122" s="205" t="s">
        <v>487</v>
      </c>
      <c r="B122" s="206" t="s">
        <v>768</v>
      </c>
      <c r="C122" s="207"/>
      <c r="D122" s="207"/>
      <c r="E122" s="208">
        <v>395</v>
      </c>
      <c r="F122" s="207"/>
    </row>
    <row r="123" spans="1:6" s="209" customFormat="1" ht="30" customHeight="1" x14ac:dyDescent="0.3">
      <c r="A123" s="205" t="s">
        <v>673</v>
      </c>
      <c r="B123" s="206" t="s">
        <v>129</v>
      </c>
      <c r="C123" s="207"/>
      <c r="D123" s="207"/>
      <c r="E123" s="210">
        <v>1126</v>
      </c>
      <c r="F123" s="207"/>
    </row>
    <row r="124" spans="1:6" s="209" customFormat="1" ht="30" customHeight="1" x14ac:dyDescent="0.3">
      <c r="A124" s="205" t="s">
        <v>673</v>
      </c>
      <c r="B124" s="206" t="s">
        <v>769</v>
      </c>
      <c r="C124" s="210">
        <v>3861</v>
      </c>
      <c r="D124" s="207"/>
      <c r="E124" s="207"/>
      <c r="F124" s="207"/>
    </row>
    <row r="125" spans="1:6" s="209" customFormat="1" ht="30" customHeight="1" x14ac:dyDescent="0.3">
      <c r="A125" s="205" t="s">
        <v>630</v>
      </c>
      <c r="B125" s="206" t="s">
        <v>129</v>
      </c>
      <c r="C125" s="207"/>
      <c r="D125" s="207"/>
      <c r="E125" s="208">
        <v>395</v>
      </c>
      <c r="F125" s="207"/>
    </row>
    <row r="126" spans="1:6" s="209" customFormat="1" ht="30" customHeight="1" x14ac:dyDescent="0.3">
      <c r="A126" s="205" t="s">
        <v>633</v>
      </c>
      <c r="B126" s="206" t="s">
        <v>119</v>
      </c>
      <c r="C126" s="210">
        <v>1798</v>
      </c>
      <c r="D126" s="207"/>
      <c r="E126" s="207"/>
      <c r="F126" s="207"/>
    </row>
    <row r="127" spans="1:6" s="209" customFormat="1" ht="30" customHeight="1" x14ac:dyDescent="0.3">
      <c r="A127" s="205" t="s">
        <v>702</v>
      </c>
      <c r="B127" s="206" t="s">
        <v>99</v>
      </c>
      <c r="C127" s="208">
        <v>819.4</v>
      </c>
      <c r="D127" s="207"/>
      <c r="E127" s="207"/>
      <c r="F127" s="207"/>
    </row>
    <row r="128" spans="1:6" s="209" customFormat="1" ht="30" customHeight="1" x14ac:dyDescent="0.3">
      <c r="A128" s="205" t="s">
        <v>635</v>
      </c>
      <c r="B128" s="206" t="s">
        <v>99</v>
      </c>
      <c r="C128" s="208">
        <v>882</v>
      </c>
      <c r="D128" s="207"/>
      <c r="E128" s="207"/>
      <c r="F128" s="207"/>
    </row>
    <row r="129" spans="1:6" s="209" customFormat="1" ht="30" customHeight="1" x14ac:dyDescent="0.3">
      <c r="A129" s="205" t="s">
        <v>635</v>
      </c>
      <c r="B129" s="206" t="s">
        <v>50</v>
      </c>
      <c r="C129" s="207"/>
      <c r="D129" s="207"/>
      <c r="E129" s="208">
        <v>460</v>
      </c>
      <c r="F129" s="207"/>
    </row>
    <row r="130" spans="1:6" s="209" customFormat="1" ht="30" customHeight="1" x14ac:dyDescent="0.3">
      <c r="A130" s="205" t="s">
        <v>636</v>
      </c>
      <c r="B130" s="206" t="s">
        <v>197</v>
      </c>
      <c r="C130" s="210">
        <v>1005.5</v>
      </c>
      <c r="D130" s="207"/>
      <c r="E130" s="207"/>
      <c r="F130" s="207"/>
    </row>
    <row r="131" spans="1:6" s="209" customFormat="1" ht="30" customHeight="1" x14ac:dyDescent="0.3">
      <c r="A131" s="205" t="s">
        <v>636</v>
      </c>
      <c r="B131" s="206" t="s">
        <v>119</v>
      </c>
      <c r="C131" s="208">
        <v>949.8</v>
      </c>
      <c r="D131" s="207"/>
      <c r="E131" s="207"/>
      <c r="F131" s="207"/>
    </row>
    <row r="132" spans="1:6" s="209" customFormat="1" ht="30" customHeight="1" x14ac:dyDescent="0.3">
      <c r="A132" s="205" t="s">
        <v>636</v>
      </c>
      <c r="B132" s="206" t="s">
        <v>70</v>
      </c>
      <c r="C132" s="207"/>
      <c r="D132" s="208">
        <v>794</v>
      </c>
      <c r="E132" s="207"/>
      <c r="F132" s="207"/>
    </row>
    <row r="133" spans="1:6" s="209" customFormat="1" ht="30" customHeight="1" x14ac:dyDescent="0.3">
      <c r="A133" s="205" t="s">
        <v>736</v>
      </c>
      <c r="B133" s="206" t="s">
        <v>113</v>
      </c>
      <c r="C133" s="207"/>
      <c r="D133" s="207"/>
      <c r="E133" s="208">
        <v>685</v>
      </c>
      <c r="F133" s="207"/>
    </row>
    <row r="134" spans="1:6" s="209" customFormat="1" ht="30" customHeight="1" x14ac:dyDescent="0.3">
      <c r="A134" s="205" t="s">
        <v>676</v>
      </c>
      <c r="B134" s="206" t="s">
        <v>175</v>
      </c>
      <c r="C134" s="207"/>
      <c r="D134" s="207"/>
      <c r="E134" s="210">
        <v>3028</v>
      </c>
      <c r="F134" s="207"/>
    </row>
    <row r="135" spans="1:6" s="209" customFormat="1" ht="30" customHeight="1" x14ac:dyDescent="0.3">
      <c r="A135" s="205" t="s">
        <v>497</v>
      </c>
      <c r="B135" s="206" t="s">
        <v>81</v>
      </c>
      <c r="C135" s="207"/>
      <c r="D135" s="208">
        <v>395</v>
      </c>
      <c r="E135" s="207"/>
      <c r="F135" s="207"/>
    </row>
    <row r="136" spans="1:6" s="209" customFormat="1" ht="30" customHeight="1" x14ac:dyDescent="0.3">
      <c r="A136" s="205" t="s">
        <v>498</v>
      </c>
      <c r="B136" s="206" t="s">
        <v>175</v>
      </c>
      <c r="C136" s="207"/>
      <c r="D136" s="207"/>
      <c r="E136" s="210">
        <v>1911</v>
      </c>
      <c r="F136" s="207"/>
    </row>
    <row r="137" spans="1:6" s="209" customFormat="1" ht="30" customHeight="1" x14ac:dyDescent="0.3">
      <c r="A137" s="205" t="s">
        <v>770</v>
      </c>
      <c r="B137" s="206" t="s">
        <v>52</v>
      </c>
      <c r="C137" s="207"/>
      <c r="D137" s="208">
        <v>395</v>
      </c>
      <c r="E137" s="207"/>
      <c r="F137" s="207"/>
    </row>
    <row r="138" spans="1:6" s="209" customFormat="1" ht="30" customHeight="1" x14ac:dyDescent="0.3">
      <c r="A138" s="205" t="s">
        <v>771</v>
      </c>
      <c r="B138" s="206" t="s">
        <v>67</v>
      </c>
      <c r="C138" s="207"/>
      <c r="D138" s="208">
        <v>395</v>
      </c>
      <c r="E138" s="207"/>
      <c r="F138" s="207"/>
    </row>
    <row r="139" spans="1:6" s="209" customFormat="1" ht="30" customHeight="1" x14ac:dyDescent="0.3">
      <c r="A139" s="205" t="s">
        <v>771</v>
      </c>
      <c r="B139" s="206" t="s">
        <v>67</v>
      </c>
      <c r="C139" s="207"/>
      <c r="D139" s="208">
        <v>790</v>
      </c>
      <c r="E139" s="207"/>
      <c r="F139" s="207"/>
    </row>
    <row r="140" spans="1:6" s="209" customFormat="1" ht="30" customHeight="1" x14ac:dyDescent="0.3">
      <c r="A140" s="205" t="s">
        <v>500</v>
      </c>
      <c r="B140" s="206" t="s">
        <v>56</v>
      </c>
      <c r="C140" s="207"/>
      <c r="D140" s="208">
        <v>395</v>
      </c>
      <c r="E140" s="207"/>
      <c r="F140" s="207"/>
    </row>
    <row r="141" spans="1:6" s="209" customFormat="1" ht="30" customHeight="1" x14ac:dyDescent="0.3">
      <c r="A141" s="205" t="s">
        <v>679</v>
      </c>
      <c r="B141" s="206" t="s">
        <v>52</v>
      </c>
      <c r="C141" s="207"/>
      <c r="D141" s="210">
        <v>1055</v>
      </c>
      <c r="E141" s="207"/>
      <c r="F141" s="207"/>
    </row>
    <row r="142" spans="1:6" s="209" customFormat="1" ht="30" customHeight="1" x14ac:dyDescent="0.3">
      <c r="A142" s="205" t="s">
        <v>501</v>
      </c>
      <c r="B142" s="206" t="s">
        <v>77</v>
      </c>
      <c r="C142" s="208">
        <v>410</v>
      </c>
      <c r="D142" s="207"/>
      <c r="E142" s="207"/>
      <c r="F142" s="207"/>
    </row>
    <row r="143" spans="1:6" s="209" customFormat="1" ht="30" customHeight="1" x14ac:dyDescent="0.3">
      <c r="A143" s="205" t="s">
        <v>501</v>
      </c>
      <c r="B143" s="206" t="s">
        <v>91</v>
      </c>
      <c r="C143" s="207"/>
      <c r="D143" s="207"/>
      <c r="E143" s="210">
        <v>1296</v>
      </c>
      <c r="F143" s="207"/>
    </row>
    <row r="144" spans="1:6" s="209" customFormat="1" ht="30" customHeight="1" x14ac:dyDescent="0.3">
      <c r="A144" s="205" t="s">
        <v>501</v>
      </c>
      <c r="B144" s="206" t="s">
        <v>99</v>
      </c>
      <c r="C144" s="210">
        <v>3068.1</v>
      </c>
      <c r="D144" s="207"/>
      <c r="E144" s="207"/>
      <c r="F144" s="207"/>
    </row>
    <row r="145" spans="1:6" s="209" customFormat="1" ht="30" customHeight="1" x14ac:dyDescent="0.3">
      <c r="A145" s="205" t="s">
        <v>592</v>
      </c>
      <c r="B145" s="206" t="s">
        <v>772</v>
      </c>
      <c r="C145" s="210">
        <v>1634</v>
      </c>
      <c r="D145" s="207"/>
      <c r="E145" s="207"/>
      <c r="F145" s="207"/>
    </row>
    <row r="146" spans="1:6" s="209" customFormat="1" ht="30" customHeight="1" x14ac:dyDescent="0.3">
      <c r="A146" s="205" t="s">
        <v>637</v>
      </c>
      <c r="B146" s="206" t="s">
        <v>773</v>
      </c>
      <c r="C146" s="207"/>
      <c r="D146" s="207"/>
      <c r="E146" s="208">
        <v>865</v>
      </c>
      <c r="F146" s="207"/>
    </row>
    <row r="147" spans="1:6" s="209" customFormat="1" ht="30" customHeight="1" x14ac:dyDescent="0.3">
      <c r="A147" s="205" t="s">
        <v>637</v>
      </c>
      <c r="B147" s="206" t="s">
        <v>113</v>
      </c>
      <c r="C147" s="207"/>
      <c r="D147" s="207"/>
      <c r="E147" s="208">
        <v>991</v>
      </c>
      <c r="F147" s="207"/>
    </row>
    <row r="148" spans="1:6" s="209" customFormat="1" ht="30" customHeight="1" x14ac:dyDescent="0.3">
      <c r="A148" s="205" t="s">
        <v>593</v>
      </c>
      <c r="B148" s="206" t="s">
        <v>49</v>
      </c>
      <c r="C148" s="207"/>
      <c r="D148" s="208">
        <v>395</v>
      </c>
      <c r="E148" s="207"/>
      <c r="F148" s="207"/>
    </row>
    <row r="149" spans="1:6" s="209" customFormat="1" ht="30" customHeight="1" x14ac:dyDescent="0.3">
      <c r="A149" s="205" t="s">
        <v>638</v>
      </c>
      <c r="B149" s="206" t="s">
        <v>113</v>
      </c>
      <c r="C149" s="207"/>
      <c r="D149" s="207"/>
      <c r="E149" s="208">
        <v>516</v>
      </c>
      <c r="F149" s="207"/>
    </row>
    <row r="150" spans="1:6" s="209" customFormat="1" ht="30" customHeight="1" x14ac:dyDescent="0.3">
      <c r="A150" s="205" t="s">
        <v>507</v>
      </c>
      <c r="B150" s="206" t="s">
        <v>175</v>
      </c>
      <c r="C150" s="207"/>
      <c r="D150" s="207"/>
      <c r="E150" s="210">
        <v>3461</v>
      </c>
      <c r="F150" s="207"/>
    </row>
    <row r="151" spans="1:6" s="209" customFormat="1" ht="30" customHeight="1" x14ac:dyDescent="0.3">
      <c r="A151" s="205" t="s">
        <v>508</v>
      </c>
      <c r="B151" s="206" t="s">
        <v>70</v>
      </c>
      <c r="C151" s="207"/>
      <c r="D151" s="208">
        <v>790</v>
      </c>
      <c r="E151" s="207"/>
      <c r="F151" s="207"/>
    </row>
    <row r="152" spans="1:6" s="209" customFormat="1" ht="30" customHeight="1" x14ac:dyDescent="0.3">
      <c r="A152" s="205" t="s">
        <v>706</v>
      </c>
      <c r="B152" s="206" t="s">
        <v>54</v>
      </c>
      <c r="C152" s="207"/>
      <c r="D152" s="208">
        <v>395</v>
      </c>
      <c r="E152" s="207"/>
      <c r="F152" s="207"/>
    </row>
    <row r="153" spans="1:6" s="209" customFormat="1" ht="30" customHeight="1" x14ac:dyDescent="0.3">
      <c r="A153" s="205" t="s">
        <v>706</v>
      </c>
      <c r="B153" s="206" t="s">
        <v>49</v>
      </c>
      <c r="C153" s="207"/>
      <c r="D153" s="208">
        <v>395</v>
      </c>
      <c r="E153" s="207"/>
      <c r="F153" s="207"/>
    </row>
    <row r="154" spans="1:6" s="209" customFormat="1" ht="30" customHeight="1" x14ac:dyDescent="0.3">
      <c r="A154" s="205" t="s">
        <v>596</v>
      </c>
      <c r="B154" s="206" t="s">
        <v>544</v>
      </c>
      <c r="C154" s="207"/>
      <c r="D154" s="207"/>
      <c r="E154" s="208">
        <v>438</v>
      </c>
      <c r="F154" s="207"/>
    </row>
    <row r="155" spans="1:6" s="209" customFormat="1" ht="30" customHeight="1" x14ac:dyDescent="0.3">
      <c r="A155" s="205" t="s">
        <v>729</v>
      </c>
      <c r="B155" s="206" t="s">
        <v>52</v>
      </c>
      <c r="C155" s="207"/>
      <c r="D155" s="208">
        <v>790</v>
      </c>
      <c r="E155" s="207"/>
      <c r="F155" s="207"/>
    </row>
    <row r="156" spans="1:6" s="209" customFormat="1" ht="30" customHeight="1" x14ac:dyDescent="0.3">
      <c r="A156" s="205" t="s">
        <v>517</v>
      </c>
      <c r="B156" s="206" t="s">
        <v>137</v>
      </c>
      <c r="C156" s="210">
        <v>2389.6</v>
      </c>
      <c r="D156" s="207"/>
      <c r="E156" s="207"/>
      <c r="F156" s="207"/>
    </row>
    <row r="157" spans="1:6" s="209" customFormat="1" ht="30" customHeight="1" x14ac:dyDescent="0.3">
      <c r="A157" s="205" t="s">
        <v>598</v>
      </c>
      <c r="B157" s="206" t="s">
        <v>54</v>
      </c>
      <c r="C157" s="207"/>
      <c r="D157" s="208">
        <v>395</v>
      </c>
      <c r="E157" s="207"/>
      <c r="F157" s="207"/>
    </row>
    <row r="158" spans="1:6" s="209" customFormat="1" ht="30" customHeight="1" x14ac:dyDescent="0.3">
      <c r="A158" s="205" t="s">
        <v>519</v>
      </c>
      <c r="B158" s="206" t="s">
        <v>137</v>
      </c>
      <c r="C158" s="210">
        <v>1005</v>
      </c>
      <c r="D158" s="207"/>
      <c r="E158" s="207"/>
      <c r="F158" s="207"/>
    </row>
    <row r="159" spans="1:6" s="209" customFormat="1" ht="30" customHeight="1" x14ac:dyDescent="0.3">
      <c r="A159" s="205" t="s">
        <v>520</v>
      </c>
      <c r="B159" s="206" t="s">
        <v>544</v>
      </c>
      <c r="C159" s="207"/>
      <c r="D159" s="207"/>
      <c r="E159" s="208">
        <v>555</v>
      </c>
      <c r="F159" s="207"/>
    </row>
    <row r="160" spans="1:6" s="209" customFormat="1" ht="30" customHeight="1" x14ac:dyDescent="0.3">
      <c r="A160" s="205" t="s">
        <v>520</v>
      </c>
      <c r="B160" s="206" t="s">
        <v>148</v>
      </c>
      <c r="C160" s="210">
        <v>2380</v>
      </c>
      <c r="D160" s="207"/>
      <c r="E160" s="207"/>
      <c r="F160" s="207"/>
    </row>
    <row r="161" spans="1:6" s="209" customFormat="1" ht="30" customHeight="1" x14ac:dyDescent="0.3">
      <c r="A161" s="205" t="s">
        <v>520</v>
      </c>
      <c r="B161" s="206" t="s">
        <v>55</v>
      </c>
      <c r="C161" s="207"/>
      <c r="D161" s="208">
        <v>395</v>
      </c>
      <c r="E161" s="207"/>
      <c r="F161" s="207"/>
    </row>
    <row r="162" spans="1:6" s="209" customFormat="1" ht="30" customHeight="1" x14ac:dyDescent="0.3">
      <c r="A162" s="205" t="s">
        <v>521</v>
      </c>
      <c r="B162" s="206" t="s">
        <v>175</v>
      </c>
      <c r="C162" s="207"/>
      <c r="D162" s="207"/>
      <c r="E162" s="210">
        <v>1993</v>
      </c>
      <c r="F162" s="207"/>
    </row>
    <row r="163" spans="1:6" s="209" customFormat="1" ht="30" customHeight="1" x14ac:dyDescent="0.3">
      <c r="A163" s="205" t="s">
        <v>521</v>
      </c>
      <c r="B163" s="206" t="s">
        <v>120</v>
      </c>
      <c r="C163" s="210">
        <v>1003</v>
      </c>
      <c r="D163" s="207"/>
      <c r="E163" s="207"/>
      <c r="F163" s="207"/>
    </row>
    <row r="164" spans="1:6" s="209" customFormat="1" ht="30" customHeight="1" x14ac:dyDescent="0.3">
      <c r="A164" s="205" t="s">
        <v>640</v>
      </c>
      <c r="B164" s="206" t="s">
        <v>53</v>
      </c>
      <c r="C164" s="207"/>
      <c r="D164" s="208">
        <v>790</v>
      </c>
      <c r="E164" s="207"/>
      <c r="F164" s="207"/>
    </row>
    <row r="165" spans="1:6" s="209" customFormat="1" ht="30" customHeight="1" x14ac:dyDescent="0.3">
      <c r="A165" s="205" t="s">
        <v>524</v>
      </c>
      <c r="B165" s="206" t="s">
        <v>129</v>
      </c>
      <c r="C165" s="207"/>
      <c r="D165" s="207"/>
      <c r="E165" s="208">
        <v>470</v>
      </c>
      <c r="F165" s="207"/>
    </row>
    <row r="166" spans="1:6" s="209" customFormat="1" ht="30" customHeight="1" x14ac:dyDescent="0.3">
      <c r="A166" s="205" t="s">
        <v>527</v>
      </c>
      <c r="B166" s="206" t="s">
        <v>54</v>
      </c>
      <c r="C166" s="207"/>
      <c r="D166" s="208">
        <v>395</v>
      </c>
      <c r="E166" s="207"/>
      <c r="F166" s="207"/>
    </row>
    <row r="167" spans="1:6" s="209" customFormat="1" ht="30" customHeight="1" x14ac:dyDescent="0.3">
      <c r="A167" s="205" t="s">
        <v>529</v>
      </c>
      <c r="B167" s="206" t="s">
        <v>358</v>
      </c>
      <c r="C167" s="210">
        <v>1569</v>
      </c>
      <c r="D167" s="207"/>
      <c r="E167" s="207"/>
      <c r="F167" s="207"/>
    </row>
    <row r="168" spans="1:6" s="209" customFormat="1" ht="30" customHeight="1" x14ac:dyDescent="0.3">
      <c r="A168" s="205" t="s">
        <v>531</v>
      </c>
      <c r="B168" s="206" t="s">
        <v>59</v>
      </c>
      <c r="C168" s="207"/>
      <c r="D168" s="207"/>
      <c r="E168" s="208">
        <v>443</v>
      </c>
      <c r="F168" s="207"/>
    </row>
    <row r="169" spans="1:6" s="209" customFormat="1" ht="30" customHeight="1" x14ac:dyDescent="0.3">
      <c r="A169" s="205" t="s">
        <v>532</v>
      </c>
      <c r="B169" s="206" t="s">
        <v>57</v>
      </c>
      <c r="C169" s="207"/>
      <c r="D169" s="208">
        <v>395</v>
      </c>
      <c r="E169" s="207"/>
      <c r="F169" s="207"/>
    </row>
    <row r="170" spans="1:6" s="209" customFormat="1" ht="30" customHeight="1" x14ac:dyDescent="0.3">
      <c r="A170" s="205" t="s">
        <v>731</v>
      </c>
      <c r="B170" s="206" t="s">
        <v>59</v>
      </c>
      <c r="C170" s="207"/>
      <c r="D170" s="207"/>
      <c r="E170" s="208">
        <v>395</v>
      </c>
      <c r="F170" s="207"/>
    </row>
    <row r="171" spans="1:6" s="209" customFormat="1" ht="30" customHeight="1" x14ac:dyDescent="0.3">
      <c r="A171" s="205" t="s">
        <v>731</v>
      </c>
      <c r="B171" s="206" t="s">
        <v>94</v>
      </c>
      <c r="C171" s="207"/>
      <c r="D171" s="207"/>
      <c r="E171" s="208">
        <v>395</v>
      </c>
      <c r="F171" s="207"/>
    </row>
    <row r="172" spans="1:6" s="209" customFormat="1" ht="30" customHeight="1" x14ac:dyDescent="0.3">
      <c r="A172" s="205" t="s">
        <v>731</v>
      </c>
      <c r="B172" s="206" t="s">
        <v>754</v>
      </c>
      <c r="C172" s="210">
        <v>2290</v>
      </c>
      <c r="D172" s="207"/>
      <c r="E172" s="207"/>
      <c r="F172" s="207"/>
    </row>
    <row r="173" spans="1:6" s="209" customFormat="1" ht="30" customHeight="1" x14ac:dyDescent="0.3">
      <c r="A173" s="205" t="s">
        <v>731</v>
      </c>
      <c r="B173" s="206" t="s">
        <v>52</v>
      </c>
      <c r="C173" s="207"/>
      <c r="D173" s="208">
        <v>395</v>
      </c>
      <c r="E173" s="207"/>
      <c r="F173" s="207"/>
    </row>
    <row r="174" spans="1:6" s="209" customFormat="1" ht="30" customHeight="1" x14ac:dyDescent="0.3">
      <c r="A174" s="205" t="s">
        <v>602</v>
      </c>
      <c r="B174" s="206" t="s">
        <v>62</v>
      </c>
      <c r="C174" s="210">
        <v>1185</v>
      </c>
      <c r="D174" s="207"/>
      <c r="E174" s="207"/>
      <c r="F174" s="207"/>
    </row>
    <row r="175" spans="1:6" s="209" customFormat="1" ht="30" customHeight="1" x14ac:dyDescent="0.3">
      <c r="A175" s="205" t="s">
        <v>602</v>
      </c>
      <c r="B175" s="206" t="s">
        <v>137</v>
      </c>
      <c r="C175" s="208">
        <v>990</v>
      </c>
      <c r="D175" s="207"/>
      <c r="E175" s="207"/>
      <c r="F175" s="207"/>
    </row>
    <row r="176" spans="1:6" s="209" customFormat="1" ht="30" customHeight="1" thickBot="1" x14ac:dyDescent="0.35">
      <c r="A176" s="205" t="s">
        <v>603</v>
      </c>
      <c r="B176" s="206" t="s">
        <v>111</v>
      </c>
      <c r="C176" s="210">
        <v>1185</v>
      </c>
      <c r="D176" s="207"/>
      <c r="E176" s="207"/>
      <c r="F176" s="207"/>
    </row>
    <row r="177" spans="1:6" s="209" customFormat="1" ht="30" customHeight="1" x14ac:dyDescent="0.3">
      <c r="A177" s="211" t="s">
        <v>82</v>
      </c>
      <c r="B177" s="211"/>
      <c r="C177" s="212">
        <v>93915</v>
      </c>
      <c r="D177" s="212">
        <v>32298.5</v>
      </c>
      <c r="E177" s="212">
        <v>31431</v>
      </c>
      <c r="F177" s="213"/>
    </row>
    <row r="178" spans="1:6" s="209" customFormat="1" ht="30" customHeight="1" x14ac:dyDescent="0.3">
      <c r="A178" s="214" t="s">
        <v>21</v>
      </c>
      <c r="B178" s="214"/>
      <c r="C178" s="214"/>
      <c r="D178" s="214"/>
      <c r="E178" s="214"/>
      <c r="F178" s="215">
        <v>157644.5</v>
      </c>
    </row>
    <row r="179" spans="1:6" s="209" customFormat="1" ht="30" customHeight="1" x14ac:dyDescent="0.3">
      <c r="A179" s="68"/>
      <c r="B179" s="68"/>
      <c r="C179" s="68"/>
      <c r="D179" s="68"/>
      <c r="E179" s="68"/>
      <c r="F179" s="68"/>
    </row>
    <row r="180" spans="1:6" s="209" customFormat="1" ht="30" customHeight="1" x14ac:dyDescent="0.3">
      <c r="A180" s="68"/>
      <c r="B180" s="68"/>
      <c r="C180" s="68"/>
      <c r="D180" s="68"/>
      <c r="E180" s="68"/>
      <c r="F180" s="68"/>
    </row>
    <row r="181" spans="1:6" s="209" customFormat="1" ht="30" customHeight="1" x14ac:dyDescent="0.3">
      <c r="A181" s="68"/>
      <c r="B181" s="68"/>
      <c r="C181" s="68"/>
      <c r="D181" s="68"/>
      <c r="E181" s="68"/>
      <c r="F181" s="68"/>
    </row>
    <row r="182" spans="1:6" s="209" customFormat="1" ht="30" customHeight="1" x14ac:dyDescent="0.3">
      <c r="A182" s="68"/>
      <c r="B182" s="68"/>
      <c r="C182" s="68"/>
      <c r="D182" s="68"/>
      <c r="E182" s="68"/>
      <c r="F182" s="68"/>
    </row>
    <row r="183" spans="1:6" s="209" customFormat="1" ht="30" customHeight="1" x14ac:dyDescent="0.3"/>
    <row r="184" spans="1:6" s="209" customFormat="1" ht="30" customHeight="1" x14ac:dyDescent="0.3"/>
    <row r="185" spans="1:6" s="209" customFormat="1" ht="30" customHeight="1" x14ac:dyDescent="0.3"/>
    <row r="186" spans="1:6" s="209" customFormat="1" ht="30" customHeight="1" x14ac:dyDescent="0.3"/>
    <row r="187" spans="1:6" s="209" customFormat="1" ht="30" customHeight="1" x14ac:dyDescent="0.3"/>
    <row r="188" spans="1:6" s="209" customFormat="1" ht="30" customHeight="1" x14ac:dyDescent="0.3"/>
    <row r="189" spans="1:6" s="209" customFormat="1" ht="30" customHeight="1" x14ac:dyDescent="0.3"/>
    <row r="190" spans="1:6" s="209" customFormat="1" ht="30" customHeight="1" x14ac:dyDescent="0.3"/>
    <row r="191" spans="1:6" s="209" customFormat="1" ht="30" customHeight="1" x14ac:dyDescent="0.3"/>
    <row r="192" spans="1:6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77:B177"/>
    <mergeCell ref="A178:E17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109375" customWidth="1"/>
    <col min="7" max="7" width="8.6640625" customWidth="1"/>
    <col min="8" max="8" width="4.109375" customWidth="1"/>
    <col min="9" max="9" width="12.10937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182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1988</v>
      </c>
    </row>
    <row r="7" spans="1:10" x14ac:dyDescent="0.3">
      <c r="A7" t="s">
        <v>7</v>
      </c>
      <c r="C7" s="24">
        <v>965.9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6.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210643.57</v>
      </c>
      <c r="F21" s="152"/>
      <c r="G21" s="152">
        <v>206024.7</v>
      </c>
      <c r="H21" s="152"/>
      <c r="I21" s="147">
        <f>E21-G21</f>
        <v>4618.8699999999953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210643.57</v>
      </c>
      <c r="F23" s="147"/>
      <c r="G23" s="147">
        <f>G21+G22</f>
        <v>206024.7</v>
      </c>
      <c r="H23" s="147"/>
      <c r="I23" s="147">
        <f>I21+I22</f>
        <v>4618.8699999999953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44922.43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62938.043999999994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51115.428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12170.34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26542.932000000001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25036.128000000001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5331.768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3361.3319999999999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2549.9759999999997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20515.716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63"/>
      <c r="H38" s="164"/>
      <c r="I38" s="147">
        <f>I28+I29+I30+I31+I32+I33+I34+I35+I36+I37</f>
        <v>209561.66399999999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183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65.400000000000006" customHeight="1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536</v>
      </c>
      <c r="B47" s="45" t="s">
        <v>54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536</v>
      </c>
      <c r="B48" s="206" t="s">
        <v>62</v>
      </c>
      <c r="C48" s="208">
        <v>514</v>
      </c>
      <c r="D48" s="207"/>
      <c r="E48" s="207"/>
      <c r="F48" s="207"/>
    </row>
    <row r="49" spans="1:6" s="209" customFormat="1" ht="30" customHeight="1" x14ac:dyDescent="0.3">
      <c r="A49" s="205" t="s">
        <v>645</v>
      </c>
      <c r="B49" s="206" t="s">
        <v>51</v>
      </c>
      <c r="C49" s="207"/>
      <c r="D49" s="208">
        <v>139</v>
      </c>
      <c r="E49" s="207"/>
      <c r="F49" s="207"/>
    </row>
    <row r="50" spans="1:6" s="209" customFormat="1" ht="30" customHeight="1" x14ac:dyDescent="0.3">
      <c r="A50" s="205" t="s">
        <v>460</v>
      </c>
      <c r="B50" s="206" t="s">
        <v>57</v>
      </c>
      <c r="C50" s="207"/>
      <c r="D50" s="208">
        <v>197.5</v>
      </c>
      <c r="E50" s="207"/>
      <c r="F50" s="207"/>
    </row>
    <row r="51" spans="1:6" s="209" customFormat="1" ht="30" customHeight="1" x14ac:dyDescent="0.3">
      <c r="A51" s="205" t="s">
        <v>542</v>
      </c>
      <c r="B51" s="206" t="s">
        <v>49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738</v>
      </c>
      <c r="B52" s="206" t="s">
        <v>57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546</v>
      </c>
      <c r="B53" s="206" t="s">
        <v>486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548</v>
      </c>
      <c r="B54" s="206" t="s">
        <v>49</v>
      </c>
      <c r="C54" s="207"/>
      <c r="D54" s="208">
        <v>395</v>
      </c>
      <c r="E54" s="207"/>
      <c r="F54" s="207"/>
    </row>
    <row r="55" spans="1:6" s="209" customFormat="1" ht="30" customHeight="1" x14ac:dyDescent="0.3">
      <c r="A55" s="205" t="s">
        <v>613</v>
      </c>
      <c r="B55" s="206" t="s">
        <v>49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555</v>
      </c>
      <c r="B56" s="206" t="s">
        <v>65</v>
      </c>
      <c r="C56" s="207"/>
      <c r="D56" s="210">
        <v>2219</v>
      </c>
      <c r="E56" s="207"/>
      <c r="F56" s="207"/>
    </row>
    <row r="57" spans="1:6" s="209" customFormat="1" ht="30" customHeight="1" x14ac:dyDescent="0.3">
      <c r="A57" s="205" t="s">
        <v>743</v>
      </c>
      <c r="B57" s="206" t="s">
        <v>49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558</v>
      </c>
      <c r="B58" s="206" t="s">
        <v>63</v>
      </c>
      <c r="C58" s="208">
        <v>205</v>
      </c>
      <c r="D58" s="207"/>
      <c r="E58" s="207"/>
      <c r="F58" s="207"/>
    </row>
    <row r="59" spans="1:6" s="209" customFormat="1" ht="30" customHeight="1" x14ac:dyDescent="0.3">
      <c r="A59" s="205" t="s">
        <v>562</v>
      </c>
      <c r="B59" s="206" t="s">
        <v>49</v>
      </c>
      <c r="C59" s="207"/>
      <c r="D59" s="208">
        <v>790</v>
      </c>
      <c r="E59" s="207"/>
      <c r="F59" s="207"/>
    </row>
    <row r="60" spans="1:6" s="209" customFormat="1" ht="30" customHeight="1" x14ac:dyDescent="0.3">
      <c r="A60" s="205" t="s">
        <v>564</v>
      </c>
      <c r="B60" s="206" t="s">
        <v>49</v>
      </c>
      <c r="C60" s="207"/>
      <c r="D60" s="208">
        <v>790</v>
      </c>
      <c r="E60" s="207"/>
      <c r="F60" s="207"/>
    </row>
    <row r="61" spans="1:6" s="209" customFormat="1" ht="30" customHeight="1" x14ac:dyDescent="0.3">
      <c r="A61" s="205" t="s">
        <v>619</v>
      </c>
      <c r="B61" s="206" t="s">
        <v>49</v>
      </c>
      <c r="C61" s="207"/>
      <c r="D61" s="208">
        <v>790</v>
      </c>
      <c r="E61" s="207"/>
      <c r="F61" s="207"/>
    </row>
    <row r="62" spans="1:6" s="209" customFormat="1" ht="30" customHeight="1" x14ac:dyDescent="0.3">
      <c r="A62" s="205" t="s">
        <v>774</v>
      </c>
      <c r="B62" s="206" t="s">
        <v>480</v>
      </c>
      <c r="C62" s="207"/>
      <c r="D62" s="210">
        <v>7110</v>
      </c>
      <c r="E62" s="207"/>
      <c r="F62" s="207"/>
    </row>
    <row r="63" spans="1:6" s="209" customFormat="1" ht="30" customHeight="1" x14ac:dyDescent="0.3">
      <c r="A63" s="205" t="s">
        <v>575</v>
      </c>
      <c r="B63" s="206" t="s">
        <v>70</v>
      </c>
      <c r="C63" s="207"/>
      <c r="D63" s="210">
        <v>1469</v>
      </c>
      <c r="E63" s="207"/>
      <c r="F63" s="207"/>
    </row>
    <row r="64" spans="1:6" s="209" customFormat="1" ht="30" customHeight="1" x14ac:dyDescent="0.3">
      <c r="A64" s="205" t="s">
        <v>775</v>
      </c>
      <c r="B64" s="206" t="s">
        <v>109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765</v>
      </c>
      <c r="B65" s="206" t="s">
        <v>115</v>
      </c>
      <c r="C65" s="210">
        <v>19520</v>
      </c>
      <c r="D65" s="207"/>
      <c r="E65" s="207"/>
      <c r="F65" s="207"/>
    </row>
    <row r="66" spans="1:6" s="209" customFormat="1" ht="30" customHeight="1" x14ac:dyDescent="0.3">
      <c r="A66" s="205" t="s">
        <v>629</v>
      </c>
      <c r="B66" s="206" t="s">
        <v>65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487</v>
      </c>
      <c r="B67" s="206" t="s">
        <v>52</v>
      </c>
      <c r="C67" s="207"/>
      <c r="D67" s="208">
        <v>790</v>
      </c>
      <c r="E67" s="207"/>
      <c r="F67" s="207"/>
    </row>
    <row r="68" spans="1:6" s="209" customFormat="1" ht="30" customHeight="1" x14ac:dyDescent="0.3">
      <c r="A68" s="205" t="s">
        <v>677</v>
      </c>
      <c r="B68" s="206" t="s">
        <v>81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501</v>
      </c>
      <c r="B69" s="206" t="s">
        <v>77</v>
      </c>
      <c r="C69" s="208">
        <v>410</v>
      </c>
      <c r="D69" s="207"/>
      <c r="E69" s="207"/>
      <c r="F69" s="207"/>
    </row>
    <row r="70" spans="1:6" s="209" customFormat="1" ht="30" customHeight="1" x14ac:dyDescent="0.3">
      <c r="A70" s="205" t="s">
        <v>776</v>
      </c>
      <c r="B70" s="206" t="s">
        <v>143</v>
      </c>
      <c r="C70" s="207"/>
      <c r="D70" s="207"/>
      <c r="E70" s="210">
        <v>1176</v>
      </c>
      <c r="F70" s="207"/>
    </row>
    <row r="71" spans="1:6" s="209" customFormat="1" ht="30" customHeight="1" x14ac:dyDescent="0.3">
      <c r="A71" s="205" t="s">
        <v>776</v>
      </c>
      <c r="B71" s="206" t="s">
        <v>49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706</v>
      </c>
      <c r="B72" s="206" t="s">
        <v>49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518</v>
      </c>
      <c r="B73" s="206" t="s">
        <v>49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524</v>
      </c>
      <c r="B74" s="206" t="s">
        <v>49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601</v>
      </c>
      <c r="B75" s="206" t="s">
        <v>55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777</v>
      </c>
      <c r="B76" s="206" t="s">
        <v>54</v>
      </c>
      <c r="C76" s="207"/>
      <c r="D76" s="208">
        <v>395</v>
      </c>
      <c r="E76" s="207"/>
      <c r="F76" s="207"/>
    </row>
    <row r="77" spans="1:6" s="209" customFormat="1" ht="30" customHeight="1" thickBot="1" x14ac:dyDescent="0.35">
      <c r="A77" s="205" t="s">
        <v>777</v>
      </c>
      <c r="B77" s="206" t="s">
        <v>54</v>
      </c>
      <c r="C77" s="207"/>
      <c r="D77" s="208">
        <v>790</v>
      </c>
      <c r="E77" s="207"/>
      <c r="F77" s="207"/>
    </row>
    <row r="78" spans="1:6" s="209" customFormat="1" ht="30" customHeight="1" x14ac:dyDescent="0.3">
      <c r="A78" s="211" t="s">
        <v>82</v>
      </c>
      <c r="B78" s="211"/>
      <c r="C78" s="212">
        <v>20649</v>
      </c>
      <c r="D78" s="212">
        <v>21287.5</v>
      </c>
      <c r="E78" s="212">
        <v>1176</v>
      </c>
      <c r="F78" s="213"/>
    </row>
    <row r="79" spans="1:6" s="209" customFormat="1" ht="30" customHeight="1" x14ac:dyDescent="0.3">
      <c r="A79" s="214" t="s">
        <v>21</v>
      </c>
      <c r="B79" s="214"/>
      <c r="C79" s="214"/>
      <c r="D79" s="214"/>
      <c r="E79" s="214"/>
      <c r="F79" s="215">
        <v>43112.5</v>
      </c>
    </row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78:B78"/>
    <mergeCell ref="A79:E79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4.6640625" customWidth="1"/>
    <col min="5" max="5" width="12.5546875" customWidth="1"/>
    <col min="6" max="6" width="8.88671875" customWidth="1"/>
    <col min="7" max="7" width="8.6640625" customWidth="1"/>
    <col min="8" max="8" width="1.77734375" customWidth="1"/>
    <col min="9" max="9" width="11.2187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188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1987</v>
      </c>
    </row>
    <row r="7" spans="1:10" x14ac:dyDescent="0.3">
      <c r="A7" t="s">
        <v>7</v>
      </c>
      <c r="C7" s="24">
        <v>993.5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51"/>
    </row>
    <row r="15" spans="1:10" ht="15" customHeight="1" x14ac:dyDescent="0.3">
      <c r="I15" s="51"/>
      <c r="J15" s="5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219226.04</v>
      </c>
      <c r="F21" s="152"/>
      <c r="G21" s="152">
        <v>208071.91</v>
      </c>
      <c r="H21" s="152"/>
      <c r="I21" s="147">
        <f>E21-G21</f>
        <v>11154.130000000005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219226.04</v>
      </c>
      <c r="F23" s="147"/>
      <c r="G23" s="147">
        <f>G21+G22</f>
        <v>208071.91</v>
      </c>
      <c r="H23" s="147"/>
      <c r="I23" s="147">
        <f>I21+I22</f>
        <v>11154.130000000005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43897.34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64736.46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52576.020000000004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12518.099999999999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27301.380000000005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25751.52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5484.1200000000008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3457.3799999999992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2622.84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21101.940000000002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63"/>
      <c r="H38" s="164"/>
      <c r="I38" s="147">
        <f>I28+I29+I30+I31+I32+I33+I34+I35+I36+I37</f>
        <v>215549.76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189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645</v>
      </c>
      <c r="B47" s="45" t="s">
        <v>73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538</v>
      </c>
      <c r="B48" s="206" t="s">
        <v>92</v>
      </c>
      <c r="C48" s="207"/>
      <c r="D48" s="208">
        <v>974</v>
      </c>
      <c r="E48" s="207"/>
      <c r="F48" s="207"/>
    </row>
    <row r="49" spans="1:6" s="209" customFormat="1" ht="30" customHeight="1" x14ac:dyDescent="0.3">
      <c r="A49" s="205" t="s">
        <v>545</v>
      </c>
      <c r="B49" s="206" t="s">
        <v>57</v>
      </c>
      <c r="C49" s="207"/>
      <c r="D49" s="208">
        <v>197.5</v>
      </c>
      <c r="E49" s="207"/>
      <c r="F49" s="207"/>
    </row>
    <row r="50" spans="1:6" s="209" customFormat="1" ht="30" customHeight="1" x14ac:dyDescent="0.3">
      <c r="A50" s="205" t="s">
        <v>691</v>
      </c>
      <c r="B50" s="206" t="s">
        <v>92</v>
      </c>
      <c r="C50" s="207"/>
      <c r="D50" s="208">
        <v>395</v>
      </c>
      <c r="E50" s="207"/>
      <c r="F50" s="207"/>
    </row>
    <row r="51" spans="1:6" s="209" customFormat="1" ht="30" customHeight="1" x14ac:dyDescent="0.3">
      <c r="A51" s="205" t="s">
        <v>742</v>
      </c>
      <c r="B51" s="206" t="s">
        <v>52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555</v>
      </c>
      <c r="B52" s="206" t="s">
        <v>65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743</v>
      </c>
      <c r="B53" s="206" t="s">
        <v>49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558</v>
      </c>
      <c r="B54" s="206" t="s">
        <v>63</v>
      </c>
      <c r="C54" s="208">
        <v>205</v>
      </c>
      <c r="D54" s="207"/>
      <c r="E54" s="207"/>
      <c r="F54" s="207"/>
    </row>
    <row r="55" spans="1:6" s="209" customFormat="1" ht="30" customHeight="1" x14ac:dyDescent="0.3">
      <c r="A55" s="205" t="s">
        <v>774</v>
      </c>
      <c r="B55" s="206" t="s">
        <v>480</v>
      </c>
      <c r="C55" s="207"/>
      <c r="D55" s="210">
        <v>7110</v>
      </c>
      <c r="E55" s="207"/>
      <c r="F55" s="207"/>
    </row>
    <row r="56" spans="1:6" s="209" customFormat="1" ht="30" customHeight="1" x14ac:dyDescent="0.3">
      <c r="A56" s="205" t="s">
        <v>585</v>
      </c>
      <c r="B56" s="206" t="s">
        <v>56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490</v>
      </c>
      <c r="B57" s="206" t="s">
        <v>109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497</v>
      </c>
      <c r="B58" s="206" t="s">
        <v>81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501</v>
      </c>
      <c r="B59" s="206" t="s">
        <v>77</v>
      </c>
      <c r="C59" s="208">
        <v>410</v>
      </c>
      <c r="D59" s="207"/>
      <c r="E59" s="207"/>
      <c r="F59" s="207"/>
    </row>
    <row r="60" spans="1:6" s="209" customFormat="1" ht="30" customHeight="1" x14ac:dyDescent="0.3">
      <c r="A60" s="205" t="s">
        <v>781</v>
      </c>
      <c r="B60" s="206" t="s">
        <v>109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594</v>
      </c>
      <c r="B61" s="206" t="s">
        <v>50</v>
      </c>
      <c r="C61" s="207"/>
      <c r="D61" s="207"/>
      <c r="E61" s="208">
        <v>844</v>
      </c>
      <c r="F61" s="207"/>
    </row>
    <row r="62" spans="1:6" s="209" customFormat="1" ht="30" customHeight="1" x14ac:dyDescent="0.3">
      <c r="A62" s="205" t="s">
        <v>512</v>
      </c>
      <c r="B62" s="206" t="s">
        <v>109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706</v>
      </c>
      <c r="B63" s="206" t="s">
        <v>49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597</v>
      </c>
      <c r="B64" s="206" t="s">
        <v>50</v>
      </c>
      <c r="C64" s="207"/>
      <c r="D64" s="207"/>
      <c r="E64" s="208">
        <v>823</v>
      </c>
      <c r="F64" s="207"/>
    </row>
    <row r="65" spans="1:6" s="209" customFormat="1" ht="30" customHeight="1" x14ac:dyDescent="0.3">
      <c r="A65" s="205" t="s">
        <v>518</v>
      </c>
      <c r="B65" s="206" t="s">
        <v>49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777</v>
      </c>
      <c r="B66" s="206" t="s">
        <v>103</v>
      </c>
      <c r="C66" s="208">
        <v>790</v>
      </c>
      <c r="D66" s="207"/>
      <c r="E66" s="207"/>
      <c r="F66" s="207"/>
    </row>
    <row r="67" spans="1:6" s="209" customFormat="1" ht="30" customHeight="1" thickBot="1" x14ac:dyDescent="0.35">
      <c r="A67" s="205" t="s">
        <v>782</v>
      </c>
      <c r="B67" s="206" t="s">
        <v>50</v>
      </c>
      <c r="C67" s="207"/>
      <c r="D67" s="207"/>
      <c r="E67" s="208">
        <v>519</v>
      </c>
      <c r="F67" s="207"/>
    </row>
    <row r="68" spans="1:6" s="209" customFormat="1" ht="30" customHeight="1" x14ac:dyDescent="0.3">
      <c r="A68" s="211" t="s">
        <v>82</v>
      </c>
      <c r="B68" s="211"/>
      <c r="C68" s="212">
        <v>1405</v>
      </c>
      <c r="D68" s="212">
        <v>12904.5</v>
      </c>
      <c r="E68" s="212">
        <v>2186</v>
      </c>
      <c r="F68" s="213"/>
    </row>
    <row r="69" spans="1:6" s="209" customFormat="1" ht="30" customHeight="1" x14ac:dyDescent="0.3">
      <c r="A69" s="214" t="s">
        <v>21</v>
      </c>
      <c r="B69" s="214"/>
      <c r="C69" s="214"/>
      <c r="D69" s="214"/>
      <c r="E69" s="214"/>
      <c r="F69" s="215">
        <v>16495.5</v>
      </c>
    </row>
    <row r="70" spans="1:6" s="209" customFormat="1" ht="30" customHeight="1" x14ac:dyDescent="0.3"/>
    <row r="71" spans="1:6" s="209" customFormat="1" ht="30" customHeight="1" x14ac:dyDescent="0.3"/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pans="1:6" s="209" customFormat="1" ht="30" customHeight="1" x14ac:dyDescent="0.3"/>
    <row r="82" spans="1:6" s="209" customFormat="1" ht="30" customHeight="1" x14ac:dyDescent="0.3">
      <c r="A82" s="68"/>
      <c r="B82" s="68"/>
      <c r="C82" s="68"/>
      <c r="D82" s="68"/>
      <c r="E82" s="68"/>
      <c r="F82" s="68"/>
    </row>
    <row r="83" spans="1:6" s="209" customFormat="1" ht="30" customHeight="1" x14ac:dyDescent="0.3"/>
    <row r="84" spans="1:6" s="209" customFormat="1" ht="30" customHeight="1" x14ac:dyDescent="0.3"/>
    <row r="85" spans="1:6" s="209" customFormat="1" ht="30" customHeight="1" x14ac:dyDescent="0.3"/>
    <row r="86" spans="1:6" s="209" customFormat="1" ht="30" customHeight="1" x14ac:dyDescent="0.3"/>
    <row r="87" spans="1:6" s="209" customFormat="1" ht="30" customHeight="1" x14ac:dyDescent="0.3"/>
    <row r="88" spans="1:6" s="209" customFormat="1" ht="30" customHeight="1" x14ac:dyDescent="0.3"/>
    <row r="89" spans="1:6" s="209" customFormat="1" ht="30" customHeight="1" x14ac:dyDescent="0.3"/>
    <row r="90" spans="1:6" s="209" customFormat="1" ht="30" customHeight="1" x14ac:dyDescent="0.3"/>
    <row r="91" spans="1:6" s="209" customFormat="1" ht="30" customHeight="1" x14ac:dyDescent="0.3"/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68:B68"/>
    <mergeCell ref="A69:E69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1.21875" customWidth="1"/>
    <col min="6" max="6" width="9.6640625" customWidth="1"/>
    <col min="7" max="7" width="8.6640625" customWidth="1"/>
    <col min="8" max="8" width="4.109375" customWidth="1"/>
    <col min="9" max="9" width="10.44140625" customWidth="1"/>
    <col min="10" max="10" width="13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191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1996</v>
      </c>
    </row>
    <row r="7" spans="1:10" x14ac:dyDescent="0.3">
      <c r="A7" t="s">
        <v>7</v>
      </c>
      <c r="C7" s="24">
        <v>4263.1000000000004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89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5.7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943722.85</v>
      </c>
      <c r="F21" s="152"/>
      <c r="G21" s="152">
        <v>921066.63</v>
      </c>
      <c r="H21" s="152"/>
      <c r="I21" s="147">
        <f>E21-G21</f>
        <v>22656.219999999972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943722.85</v>
      </c>
      <c r="F23" s="147"/>
      <c r="G23" s="147">
        <f>G21+G22</f>
        <v>921066.63</v>
      </c>
      <c r="H23" s="147"/>
      <c r="I23" s="147">
        <f>I21+I22</f>
        <v>22656.219999999972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111400.71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277783.59600000002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225603.25200000001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53715.060000000012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117149.98800000001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110499.55200000003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23532.312000000005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14835.588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11254.584000000001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90548.244000000006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924922.17600000021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192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41.4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783</v>
      </c>
      <c r="B46" s="45" t="s">
        <v>49</v>
      </c>
      <c r="C46" s="46"/>
      <c r="D46" s="47">
        <v>139</v>
      </c>
      <c r="E46" s="46"/>
      <c r="F46" s="46"/>
    </row>
    <row r="47" spans="1:10" x14ac:dyDescent="0.3">
      <c r="A47" s="44" t="s">
        <v>689</v>
      </c>
      <c r="B47" s="45" t="s">
        <v>50</v>
      </c>
      <c r="C47" s="46"/>
      <c r="D47" s="46"/>
      <c r="E47" s="47">
        <v>325</v>
      </c>
      <c r="F47" s="46"/>
    </row>
    <row r="48" spans="1:10" s="209" customFormat="1" ht="30" customHeight="1" x14ac:dyDescent="0.3">
      <c r="A48" s="205" t="s">
        <v>647</v>
      </c>
      <c r="B48" s="206" t="s">
        <v>113</v>
      </c>
      <c r="C48" s="207"/>
      <c r="D48" s="207"/>
      <c r="E48" s="208">
        <v>257</v>
      </c>
      <c r="F48" s="207"/>
    </row>
    <row r="49" spans="1:6" s="209" customFormat="1" ht="30" customHeight="1" x14ac:dyDescent="0.3">
      <c r="A49" s="205" t="s">
        <v>784</v>
      </c>
      <c r="B49" s="206" t="s">
        <v>91</v>
      </c>
      <c r="C49" s="207"/>
      <c r="D49" s="207"/>
      <c r="E49" s="210">
        <v>1185</v>
      </c>
      <c r="F49" s="207"/>
    </row>
    <row r="50" spans="1:6" s="209" customFormat="1" ht="30" customHeight="1" x14ac:dyDescent="0.3">
      <c r="A50" s="205" t="s">
        <v>539</v>
      </c>
      <c r="B50" s="206" t="s">
        <v>61</v>
      </c>
      <c r="C50" s="210">
        <v>1580</v>
      </c>
      <c r="D50" s="207"/>
      <c r="E50" s="207"/>
      <c r="F50" s="207"/>
    </row>
    <row r="51" spans="1:6" s="209" customFormat="1" ht="30" customHeight="1" x14ac:dyDescent="0.3">
      <c r="A51" s="205" t="s">
        <v>690</v>
      </c>
      <c r="B51" s="206" t="s">
        <v>62</v>
      </c>
      <c r="C51" s="210">
        <v>3160</v>
      </c>
      <c r="D51" s="207"/>
      <c r="E51" s="207"/>
      <c r="F51" s="207"/>
    </row>
    <row r="52" spans="1:6" s="209" customFormat="1" ht="30" customHeight="1" x14ac:dyDescent="0.3">
      <c r="A52" s="205" t="s">
        <v>464</v>
      </c>
      <c r="B52" s="206" t="s">
        <v>49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466</v>
      </c>
      <c r="B53" s="206" t="s">
        <v>49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466</v>
      </c>
      <c r="B54" s="206" t="s">
        <v>53</v>
      </c>
      <c r="C54" s="207"/>
      <c r="D54" s="208">
        <v>395</v>
      </c>
      <c r="E54" s="207"/>
      <c r="F54" s="207"/>
    </row>
    <row r="55" spans="1:6" s="209" customFormat="1" ht="30" customHeight="1" x14ac:dyDescent="0.3">
      <c r="A55" s="205" t="s">
        <v>691</v>
      </c>
      <c r="B55" s="206" t="s">
        <v>208</v>
      </c>
      <c r="C55" s="207"/>
      <c r="D55" s="207"/>
      <c r="E55" s="208">
        <v>845</v>
      </c>
      <c r="F55" s="207"/>
    </row>
    <row r="56" spans="1:6" s="209" customFormat="1" ht="30" customHeight="1" x14ac:dyDescent="0.3">
      <c r="A56" s="205" t="s">
        <v>613</v>
      </c>
      <c r="B56" s="206" t="s">
        <v>50</v>
      </c>
      <c r="C56" s="207"/>
      <c r="D56" s="207"/>
      <c r="E56" s="208">
        <v>531</v>
      </c>
      <c r="F56" s="207"/>
    </row>
    <row r="57" spans="1:6" s="209" customFormat="1" ht="30" customHeight="1" x14ac:dyDescent="0.3">
      <c r="A57" s="205" t="s">
        <v>468</v>
      </c>
      <c r="B57" s="206" t="s">
        <v>62</v>
      </c>
      <c r="C57" s="208">
        <v>790</v>
      </c>
      <c r="D57" s="207"/>
      <c r="E57" s="207"/>
      <c r="F57" s="207"/>
    </row>
    <row r="58" spans="1:6" s="209" customFormat="1" ht="30" customHeight="1" x14ac:dyDescent="0.3">
      <c r="A58" s="205" t="s">
        <v>552</v>
      </c>
      <c r="B58" s="206" t="s">
        <v>49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555</v>
      </c>
      <c r="B59" s="206" t="s">
        <v>49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757</v>
      </c>
      <c r="B60" s="206" t="s">
        <v>51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657</v>
      </c>
      <c r="B61" s="206" t="s">
        <v>63</v>
      </c>
      <c r="C61" s="208">
        <v>410</v>
      </c>
      <c r="D61" s="207"/>
      <c r="E61" s="207"/>
      <c r="F61" s="207"/>
    </row>
    <row r="62" spans="1:6" s="209" customFormat="1" ht="30" customHeight="1" x14ac:dyDescent="0.3">
      <c r="A62" s="205" t="s">
        <v>657</v>
      </c>
      <c r="B62" s="206" t="s">
        <v>66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560</v>
      </c>
      <c r="B63" s="206" t="s">
        <v>61</v>
      </c>
      <c r="C63" s="210">
        <v>1777.5</v>
      </c>
      <c r="D63" s="207"/>
      <c r="E63" s="207"/>
      <c r="F63" s="207"/>
    </row>
    <row r="64" spans="1:6" s="209" customFormat="1" ht="30" customHeight="1" x14ac:dyDescent="0.3">
      <c r="A64" s="205" t="s">
        <v>561</v>
      </c>
      <c r="B64" s="206" t="s">
        <v>99</v>
      </c>
      <c r="C64" s="210">
        <v>2518</v>
      </c>
      <c r="D64" s="207"/>
      <c r="E64" s="207"/>
      <c r="F64" s="207"/>
    </row>
    <row r="65" spans="1:6" s="209" customFormat="1" ht="30" customHeight="1" x14ac:dyDescent="0.3">
      <c r="A65" s="205" t="s">
        <v>561</v>
      </c>
      <c r="B65" s="206" t="s">
        <v>99</v>
      </c>
      <c r="C65" s="210">
        <v>1628</v>
      </c>
      <c r="D65" s="207"/>
      <c r="E65" s="207"/>
      <c r="F65" s="207"/>
    </row>
    <row r="66" spans="1:6" s="209" customFormat="1" ht="30" customHeight="1" x14ac:dyDescent="0.3">
      <c r="A66" s="205" t="s">
        <v>695</v>
      </c>
      <c r="B66" s="206" t="s">
        <v>49</v>
      </c>
      <c r="C66" s="207"/>
      <c r="D66" s="208">
        <v>790</v>
      </c>
      <c r="E66" s="207"/>
      <c r="F66" s="207"/>
    </row>
    <row r="67" spans="1:6" s="209" customFormat="1" ht="30" customHeight="1" x14ac:dyDescent="0.3">
      <c r="A67" s="205" t="s">
        <v>785</v>
      </c>
      <c r="B67" s="206" t="s">
        <v>60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564</v>
      </c>
      <c r="B68" s="206" t="s">
        <v>60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566</v>
      </c>
      <c r="B69" s="206" t="s">
        <v>70</v>
      </c>
      <c r="C69" s="207"/>
      <c r="D69" s="208">
        <v>475</v>
      </c>
      <c r="E69" s="207"/>
      <c r="F69" s="207"/>
    </row>
    <row r="70" spans="1:6" s="209" customFormat="1" ht="30" customHeight="1" x14ac:dyDescent="0.3">
      <c r="A70" s="205" t="s">
        <v>566</v>
      </c>
      <c r="B70" s="206" t="s">
        <v>60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571</v>
      </c>
      <c r="B71" s="206" t="s">
        <v>95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663</v>
      </c>
      <c r="B72" s="206" t="s">
        <v>60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573</v>
      </c>
      <c r="B73" s="206" t="s">
        <v>49</v>
      </c>
      <c r="C73" s="207"/>
      <c r="D73" s="208">
        <v>790</v>
      </c>
      <c r="E73" s="207"/>
      <c r="F73" s="207"/>
    </row>
    <row r="74" spans="1:6" s="209" customFormat="1" ht="30" customHeight="1" x14ac:dyDescent="0.3">
      <c r="A74" s="205" t="s">
        <v>621</v>
      </c>
      <c r="B74" s="206" t="s">
        <v>53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577</v>
      </c>
      <c r="B75" s="206" t="s">
        <v>480</v>
      </c>
      <c r="C75" s="207"/>
      <c r="D75" s="210">
        <v>1185</v>
      </c>
      <c r="E75" s="207"/>
      <c r="F75" s="207"/>
    </row>
    <row r="76" spans="1:6" s="209" customFormat="1" ht="30" customHeight="1" x14ac:dyDescent="0.3">
      <c r="A76" s="205" t="s">
        <v>622</v>
      </c>
      <c r="B76" s="206" t="s">
        <v>74</v>
      </c>
      <c r="C76" s="210">
        <v>1735</v>
      </c>
      <c r="D76" s="207"/>
      <c r="E76" s="207"/>
      <c r="F76" s="207"/>
    </row>
    <row r="77" spans="1:6" s="209" customFormat="1" ht="30" customHeight="1" x14ac:dyDescent="0.3">
      <c r="A77" s="205" t="s">
        <v>578</v>
      </c>
      <c r="B77" s="206" t="s">
        <v>620</v>
      </c>
      <c r="C77" s="210">
        <v>4149</v>
      </c>
      <c r="D77" s="207"/>
      <c r="E77" s="207"/>
      <c r="F77" s="207"/>
    </row>
    <row r="78" spans="1:6" s="209" customFormat="1" ht="30" customHeight="1" x14ac:dyDescent="0.3">
      <c r="A78" s="205" t="s">
        <v>786</v>
      </c>
      <c r="B78" s="206" t="s">
        <v>620</v>
      </c>
      <c r="C78" s="210">
        <v>1855</v>
      </c>
      <c r="D78" s="207"/>
      <c r="E78" s="207"/>
      <c r="F78" s="207"/>
    </row>
    <row r="79" spans="1:6" s="209" customFormat="1" ht="30" customHeight="1" x14ac:dyDescent="0.3">
      <c r="A79" s="205" t="s">
        <v>787</v>
      </c>
      <c r="B79" s="206" t="s">
        <v>486</v>
      </c>
      <c r="C79" s="207"/>
      <c r="D79" s="208">
        <v>790</v>
      </c>
      <c r="E79" s="207"/>
      <c r="F79" s="207"/>
    </row>
    <row r="80" spans="1:6" s="209" customFormat="1" ht="30" customHeight="1" x14ac:dyDescent="0.3">
      <c r="A80" s="205" t="s">
        <v>672</v>
      </c>
      <c r="B80" s="206" t="s">
        <v>486</v>
      </c>
      <c r="C80" s="207"/>
      <c r="D80" s="208">
        <v>197.5</v>
      </c>
      <c r="E80" s="207"/>
      <c r="F80" s="207"/>
    </row>
    <row r="81" spans="1:6" s="209" customFormat="1" ht="30" customHeight="1" x14ac:dyDescent="0.3">
      <c r="A81" s="205" t="s">
        <v>765</v>
      </c>
      <c r="B81" s="206" t="s">
        <v>115</v>
      </c>
      <c r="C81" s="210">
        <v>6560</v>
      </c>
      <c r="D81" s="207"/>
      <c r="E81" s="207"/>
      <c r="F81" s="207"/>
    </row>
    <row r="82" spans="1:6" s="209" customFormat="1" ht="30" customHeight="1" x14ac:dyDescent="0.3">
      <c r="A82" s="205" t="s">
        <v>485</v>
      </c>
      <c r="B82" s="206" t="s">
        <v>143</v>
      </c>
      <c r="C82" s="207"/>
      <c r="D82" s="207"/>
      <c r="E82" s="208">
        <v>722</v>
      </c>
      <c r="F82" s="207"/>
    </row>
    <row r="83" spans="1:6" s="209" customFormat="1" ht="30" customHeight="1" x14ac:dyDescent="0.3">
      <c r="A83" s="205" t="s">
        <v>766</v>
      </c>
      <c r="B83" s="206" t="s">
        <v>50</v>
      </c>
      <c r="C83" s="207"/>
      <c r="D83" s="207"/>
      <c r="E83" s="208">
        <v>455</v>
      </c>
      <c r="F83" s="207"/>
    </row>
    <row r="84" spans="1:6" s="209" customFormat="1" ht="30" customHeight="1" x14ac:dyDescent="0.3">
      <c r="A84" s="205" t="s">
        <v>766</v>
      </c>
      <c r="B84" s="206" t="s">
        <v>92</v>
      </c>
      <c r="C84" s="207"/>
      <c r="D84" s="210">
        <v>1233</v>
      </c>
      <c r="E84" s="207"/>
      <c r="F84" s="207"/>
    </row>
    <row r="85" spans="1:6" s="209" customFormat="1" ht="30" customHeight="1" x14ac:dyDescent="0.3">
      <c r="A85" s="205" t="s">
        <v>488</v>
      </c>
      <c r="B85" s="206" t="s">
        <v>66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490</v>
      </c>
      <c r="B86" s="206" t="s">
        <v>60</v>
      </c>
      <c r="C86" s="207"/>
      <c r="D86" s="208">
        <v>395</v>
      </c>
      <c r="E86" s="207"/>
      <c r="F86" s="207"/>
    </row>
    <row r="87" spans="1:6" s="209" customFormat="1" ht="30" customHeight="1" x14ac:dyDescent="0.3">
      <c r="A87" s="205" t="s">
        <v>676</v>
      </c>
      <c r="B87" s="206" t="s">
        <v>60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497</v>
      </c>
      <c r="B88" s="206" t="s">
        <v>81</v>
      </c>
      <c r="C88" s="207"/>
      <c r="D88" s="208">
        <v>395</v>
      </c>
      <c r="E88" s="207"/>
      <c r="F88" s="207"/>
    </row>
    <row r="89" spans="1:6" s="209" customFormat="1" ht="30" customHeight="1" x14ac:dyDescent="0.3">
      <c r="A89" s="205" t="s">
        <v>590</v>
      </c>
      <c r="B89" s="206" t="s">
        <v>94</v>
      </c>
      <c r="C89" s="207"/>
      <c r="D89" s="207"/>
      <c r="E89" s="208">
        <v>395</v>
      </c>
      <c r="F89" s="207"/>
    </row>
    <row r="90" spans="1:6" s="209" customFormat="1" ht="30" customHeight="1" x14ac:dyDescent="0.3">
      <c r="A90" s="205" t="s">
        <v>590</v>
      </c>
      <c r="B90" s="206" t="s">
        <v>54</v>
      </c>
      <c r="C90" s="207"/>
      <c r="D90" s="208">
        <v>790</v>
      </c>
      <c r="E90" s="207"/>
      <c r="F90" s="207"/>
    </row>
    <row r="91" spans="1:6" s="209" customFormat="1" ht="30" customHeight="1" x14ac:dyDescent="0.3">
      <c r="A91" s="205" t="s">
        <v>788</v>
      </c>
      <c r="B91" s="206" t="s">
        <v>129</v>
      </c>
      <c r="C91" s="207"/>
      <c r="D91" s="207"/>
      <c r="E91" s="208">
        <v>790</v>
      </c>
      <c r="F91" s="207"/>
    </row>
    <row r="92" spans="1:6" s="209" customFormat="1" ht="30" customHeight="1" x14ac:dyDescent="0.3">
      <c r="A92" s="205" t="s">
        <v>500</v>
      </c>
      <c r="B92" s="206" t="s">
        <v>53</v>
      </c>
      <c r="C92" s="207"/>
      <c r="D92" s="208">
        <v>977</v>
      </c>
      <c r="E92" s="207"/>
      <c r="F92" s="207"/>
    </row>
    <row r="93" spans="1:6" s="209" customFormat="1" ht="30" customHeight="1" x14ac:dyDescent="0.3">
      <c r="A93" s="205" t="s">
        <v>500</v>
      </c>
      <c r="B93" s="206" t="s">
        <v>66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592</v>
      </c>
      <c r="B94" s="206" t="s">
        <v>77</v>
      </c>
      <c r="C94" s="208">
        <v>410</v>
      </c>
      <c r="D94" s="207"/>
      <c r="E94" s="207"/>
      <c r="F94" s="207"/>
    </row>
    <row r="95" spans="1:6" s="209" customFormat="1" ht="30" customHeight="1" x14ac:dyDescent="0.3">
      <c r="A95" s="205" t="s">
        <v>502</v>
      </c>
      <c r="B95" s="206" t="s">
        <v>52</v>
      </c>
      <c r="C95" s="207"/>
      <c r="D95" s="210">
        <v>1473</v>
      </c>
      <c r="E95" s="207"/>
      <c r="F95" s="207"/>
    </row>
    <row r="96" spans="1:6" s="209" customFormat="1" ht="30" customHeight="1" x14ac:dyDescent="0.3">
      <c r="A96" s="205" t="s">
        <v>637</v>
      </c>
      <c r="B96" s="206" t="s">
        <v>56</v>
      </c>
      <c r="C96" s="207"/>
      <c r="D96" s="208">
        <v>395</v>
      </c>
      <c r="E96" s="207"/>
      <c r="F96" s="207"/>
    </row>
    <row r="97" spans="1:6" s="209" customFormat="1" ht="30" customHeight="1" x14ac:dyDescent="0.3">
      <c r="A97" s="205" t="s">
        <v>593</v>
      </c>
      <c r="B97" s="206" t="s">
        <v>49</v>
      </c>
      <c r="C97" s="207"/>
      <c r="D97" s="208">
        <v>395</v>
      </c>
      <c r="E97" s="207"/>
      <c r="F97" s="207"/>
    </row>
    <row r="98" spans="1:6" s="209" customFormat="1" ht="30" customHeight="1" x14ac:dyDescent="0.3">
      <c r="A98" s="205" t="s">
        <v>508</v>
      </c>
      <c r="B98" s="206" t="s">
        <v>789</v>
      </c>
      <c r="C98" s="208">
        <v>395</v>
      </c>
      <c r="D98" s="207"/>
      <c r="E98" s="207"/>
      <c r="F98" s="207"/>
    </row>
    <row r="99" spans="1:6" s="209" customFormat="1" ht="30" customHeight="1" x14ac:dyDescent="0.3">
      <c r="A99" s="205" t="s">
        <v>594</v>
      </c>
      <c r="B99" s="206" t="s">
        <v>50</v>
      </c>
      <c r="C99" s="207"/>
      <c r="D99" s="207"/>
      <c r="E99" s="208">
        <v>466</v>
      </c>
      <c r="F99" s="207"/>
    </row>
    <row r="100" spans="1:6" s="209" customFormat="1" ht="30" customHeight="1" x14ac:dyDescent="0.3">
      <c r="A100" s="205" t="s">
        <v>511</v>
      </c>
      <c r="B100" s="206" t="s">
        <v>49</v>
      </c>
      <c r="C100" s="207"/>
      <c r="D100" s="208">
        <v>395</v>
      </c>
      <c r="E100" s="207"/>
      <c r="F100" s="207"/>
    </row>
    <row r="101" spans="1:6" s="209" customFormat="1" ht="30" customHeight="1" x14ac:dyDescent="0.3">
      <c r="A101" s="205" t="s">
        <v>728</v>
      </c>
      <c r="B101" s="206" t="s">
        <v>66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514</v>
      </c>
      <c r="B102" s="206" t="s">
        <v>50</v>
      </c>
      <c r="C102" s="207"/>
      <c r="D102" s="207"/>
      <c r="E102" s="208">
        <v>439</v>
      </c>
      <c r="F102" s="207"/>
    </row>
    <row r="103" spans="1:6" s="209" customFormat="1" ht="30" customHeight="1" x14ac:dyDescent="0.3">
      <c r="A103" s="205" t="s">
        <v>729</v>
      </c>
      <c r="B103" s="206" t="s">
        <v>49</v>
      </c>
      <c r="C103" s="207"/>
      <c r="D103" s="208">
        <v>395</v>
      </c>
      <c r="E103" s="207"/>
      <c r="F103" s="207"/>
    </row>
    <row r="104" spans="1:6" s="209" customFormat="1" ht="30" customHeight="1" x14ac:dyDescent="0.3">
      <c r="A104" s="205" t="s">
        <v>598</v>
      </c>
      <c r="B104" s="206" t="s">
        <v>143</v>
      </c>
      <c r="C104" s="207"/>
      <c r="D104" s="207"/>
      <c r="E104" s="210">
        <v>1382</v>
      </c>
      <c r="F104" s="207"/>
    </row>
    <row r="105" spans="1:6" s="209" customFormat="1" ht="30" customHeight="1" x14ac:dyDescent="0.3">
      <c r="A105" s="205" t="s">
        <v>718</v>
      </c>
      <c r="B105" s="206" t="s">
        <v>159</v>
      </c>
      <c r="C105" s="208">
        <v>417.6</v>
      </c>
      <c r="D105" s="207"/>
      <c r="E105" s="207"/>
      <c r="F105" s="207"/>
    </row>
    <row r="106" spans="1:6" s="209" customFormat="1" ht="30" customHeight="1" x14ac:dyDescent="0.3">
      <c r="A106" s="205" t="s">
        <v>519</v>
      </c>
      <c r="B106" s="206" t="s">
        <v>175</v>
      </c>
      <c r="C106" s="207"/>
      <c r="D106" s="207"/>
      <c r="E106" s="210">
        <v>1612</v>
      </c>
      <c r="F106" s="207"/>
    </row>
    <row r="107" spans="1:6" s="209" customFormat="1" ht="30" customHeight="1" x14ac:dyDescent="0.3">
      <c r="A107" s="205" t="s">
        <v>520</v>
      </c>
      <c r="B107" s="206" t="s">
        <v>50</v>
      </c>
      <c r="C107" s="207"/>
      <c r="D107" s="207"/>
      <c r="E107" s="208">
        <v>428</v>
      </c>
      <c r="F107" s="207"/>
    </row>
    <row r="108" spans="1:6" s="209" customFormat="1" ht="30" customHeight="1" x14ac:dyDescent="0.3">
      <c r="A108" s="205" t="s">
        <v>521</v>
      </c>
      <c r="B108" s="206" t="s">
        <v>55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522</v>
      </c>
      <c r="B109" s="206" t="s">
        <v>52</v>
      </c>
      <c r="C109" s="207"/>
      <c r="D109" s="208">
        <v>790</v>
      </c>
      <c r="E109" s="207"/>
      <c r="F109" s="207"/>
    </row>
    <row r="110" spans="1:6" s="209" customFormat="1" ht="30" customHeight="1" x14ac:dyDescent="0.3">
      <c r="A110" s="205" t="s">
        <v>523</v>
      </c>
      <c r="B110" s="206" t="s">
        <v>175</v>
      </c>
      <c r="C110" s="207"/>
      <c r="D110" s="207"/>
      <c r="E110" s="210">
        <v>2009</v>
      </c>
      <c r="F110" s="207"/>
    </row>
    <row r="111" spans="1:6" s="209" customFormat="1" ht="30" customHeight="1" x14ac:dyDescent="0.3">
      <c r="A111" s="205" t="s">
        <v>524</v>
      </c>
      <c r="B111" s="206" t="s">
        <v>143</v>
      </c>
      <c r="C111" s="207"/>
      <c r="D111" s="207"/>
      <c r="E111" s="208">
        <v>704</v>
      </c>
      <c r="F111" s="207"/>
    </row>
    <row r="112" spans="1:6" s="209" customFormat="1" ht="30" customHeight="1" x14ac:dyDescent="0.3">
      <c r="A112" s="205" t="s">
        <v>532</v>
      </c>
      <c r="B112" s="206" t="s">
        <v>50</v>
      </c>
      <c r="C112" s="207"/>
      <c r="D112" s="207"/>
      <c r="E112" s="208">
        <v>445</v>
      </c>
      <c r="F112" s="207"/>
    </row>
    <row r="113" spans="1:6" s="209" customFormat="1" ht="30" customHeight="1" x14ac:dyDescent="0.3">
      <c r="A113" s="205" t="s">
        <v>601</v>
      </c>
      <c r="B113" s="206" t="s">
        <v>201</v>
      </c>
      <c r="C113" s="207"/>
      <c r="D113" s="208">
        <v>790</v>
      </c>
      <c r="E113" s="207"/>
      <c r="F113" s="207"/>
    </row>
    <row r="114" spans="1:6" s="209" customFormat="1" ht="30" customHeight="1" x14ac:dyDescent="0.3">
      <c r="A114" s="205" t="s">
        <v>641</v>
      </c>
      <c r="B114" s="206" t="s">
        <v>143</v>
      </c>
      <c r="C114" s="207"/>
      <c r="D114" s="207"/>
      <c r="E114" s="210">
        <v>1240</v>
      </c>
      <c r="F114" s="207"/>
    </row>
    <row r="115" spans="1:6" s="209" customFormat="1" ht="30" customHeight="1" thickBot="1" x14ac:dyDescent="0.35">
      <c r="A115" s="205" t="s">
        <v>782</v>
      </c>
      <c r="B115" s="206" t="s">
        <v>49</v>
      </c>
      <c r="C115" s="207"/>
      <c r="D115" s="208">
        <v>395</v>
      </c>
      <c r="E115" s="207"/>
      <c r="F115" s="207"/>
    </row>
    <row r="116" spans="1:6" s="209" customFormat="1" ht="30" customHeight="1" x14ac:dyDescent="0.3">
      <c r="A116" s="211" t="s">
        <v>82</v>
      </c>
      <c r="B116" s="211"/>
      <c r="C116" s="212">
        <v>27385.1</v>
      </c>
      <c r="D116" s="212">
        <v>20294.5</v>
      </c>
      <c r="E116" s="212">
        <v>14230</v>
      </c>
      <c r="F116" s="213"/>
    </row>
    <row r="117" spans="1:6" s="209" customFormat="1" ht="30" customHeight="1" x14ac:dyDescent="0.3">
      <c r="A117" s="214" t="s">
        <v>21</v>
      </c>
      <c r="B117" s="214"/>
      <c r="C117" s="214"/>
      <c r="D117" s="214"/>
      <c r="E117" s="214"/>
      <c r="F117" s="215">
        <v>61909.599999999999</v>
      </c>
    </row>
    <row r="118" spans="1:6" s="209" customFormat="1" ht="30" customHeight="1" x14ac:dyDescent="0.3"/>
    <row r="119" spans="1:6" s="209" customFormat="1" ht="30" customHeight="1" x14ac:dyDescent="0.3"/>
    <row r="120" spans="1:6" s="209" customFormat="1" ht="30" customHeight="1" x14ac:dyDescent="0.3"/>
    <row r="121" spans="1:6" s="209" customFormat="1" ht="30" customHeight="1" x14ac:dyDescent="0.3"/>
    <row r="122" spans="1:6" s="209" customFormat="1" ht="30" customHeight="1" x14ac:dyDescent="0.3"/>
    <row r="123" spans="1:6" s="209" customFormat="1" ht="30" customHeight="1" x14ac:dyDescent="0.3"/>
    <row r="124" spans="1:6" s="209" customFormat="1" ht="30" customHeight="1" x14ac:dyDescent="0.3"/>
    <row r="125" spans="1:6" s="209" customFormat="1" ht="30" customHeight="1" x14ac:dyDescent="0.3"/>
    <row r="126" spans="1:6" s="209" customFormat="1" ht="30" customHeight="1" x14ac:dyDescent="0.3"/>
    <row r="127" spans="1:6" s="209" customFormat="1" ht="30" customHeight="1" x14ac:dyDescent="0.3"/>
    <row r="128" spans="1:6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A116:B116"/>
    <mergeCell ref="A117:E117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J246"/>
  <sheetViews>
    <sheetView topLeftCell="A15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0.6640625" customWidth="1"/>
    <col min="7" max="7" width="8.6640625" customWidth="1"/>
    <col min="8" max="8" width="4.109375" customWidth="1"/>
    <col min="9" max="9" width="12" customWidth="1"/>
    <col min="10" max="10" width="13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195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1989</v>
      </c>
    </row>
    <row r="7" spans="1:10" x14ac:dyDescent="0.3">
      <c r="A7" t="s">
        <v>7</v>
      </c>
      <c r="C7" s="24">
        <v>1519.5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30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I13" s="31"/>
      <c r="J13" s="25"/>
    </row>
    <row r="14" spans="1:10" x14ac:dyDescent="0.3">
      <c r="H14" s="28"/>
      <c r="I14" s="31"/>
      <c r="J14" s="25"/>
    </row>
    <row r="15" spans="1:10" ht="16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346901.95</v>
      </c>
      <c r="F21" s="152"/>
      <c r="G21" s="152">
        <v>320711.24</v>
      </c>
      <c r="H21" s="152"/>
      <c r="I21" s="147">
        <f>E21-G21</f>
        <v>26190.710000000021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346901.95</v>
      </c>
      <c r="F23" s="147"/>
      <c r="G23" s="147">
        <f>G21+G22</f>
        <v>320711.24</v>
      </c>
      <c r="H23" s="147"/>
      <c r="I23" s="147">
        <f>I21+I22</f>
        <v>26190.710000000021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86062.05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99010.62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80411.94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19145.7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41755.86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39385.440000000002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8387.64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5287.86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4011.4800000000005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32274.18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329670.71999999997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196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451</v>
      </c>
      <c r="B47" s="45" t="s">
        <v>50</v>
      </c>
      <c r="C47" s="46"/>
      <c r="D47" s="46"/>
      <c r="E47" s="47">
        <v>325</v>
      </c>
      <c r="F47" s="46"/>
    </row>
    <row r="48" spans="1:10" s="209" customFormat="1" ht="30" customHeight="1" x14ac:dyDescent="0.3">
      <c r="A48" s="205" t="s">
        <v>790</v>
      </c>
      <c r="B48" s="206" t="s">
        <v>50</v>
      </c>
      <c r="C48" s="207"/>
      <c r="D48" s="207"/>
      <c r="E48" s="208">
        <v>325</v>
      </c>
      <c r="F48" s="207"/>
    </row>
    <row r="49" spans="1:6" s="209" customFormat="1" ht="30" customHeight="1" x14ac:dyDescent="0.3">
      <c r="A49" s="205" t="s">
        <v>783</v>
      </c>
      <c r="B49" s="206" t="s">
        <v>49</v>
      </c>
      <c r="C49" s="207"/>
      <c r="D49" s="208">
        <v>139</v>
      </c>
      <c r="E49" s="207"/>
      <c r="F49" s="207"/>
    </row>
    <row r="50" spans="1:6" s="209" customFormat="1" ht="30" customHeight="1" x14ac:dyDescent="0.3">
      <c r="A50" s="205" t="s">
        <v>452</v>
      </c>
      <c r="B50" s="206" t="s">
        <v>56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545</v>
      </c>
      <c r="B51" s="206" t="s">
        <v>50</v>
      </c>
      <c r="C51" s="207"/>
      <c r="D51" s="207"/>
      <c r="E51" s="208">
        <v>463</v>
      </c>
      <c r="F51" s="207"/>
    </row>
    <row r="52" spans="1:6" s="209" customFormat="1" ht="30" customHeight="1" x14ac:dyDescent="0.3">
      <c r="A52" s="205" t="s">
        <v>464</v>
      </c>
      <c r="B52" s="206" t="s">
        <v>49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466</v>
      </c>
      <c r="B53" s="206" t="s">
        <v>49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466</v>
      </c>
      <c r="B54" s="206" t="s">
        <v>52</v>
      </c>
      <c r="C54" s="207"/>
      <c r="D54" s="208">
        <v>395</v>
      </c>
      <c r="E54" s="207"/>
      <c r="F54" s="207"/>
    </row>
    <row r="55" spans="1:6" s="209" customFormat="1" ht="30" customHeight="1" x14ac:dyDescent="0.3">
      <c r="A55" s="205" t="s">
        <v>612</v>
      </c>
      <c r="B55" s="206" t="s">
        <v>53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691</v>
      </c>
      <c r="B56" s="206" t="s">
        <v>208</v>
      </c>
      <c r="C56" s="207"/>
      <c r="D56" s="207"/>
      <c r="E56" s="210">
        <v>1014</v>
      </c>
      <c r="F56" s="207"/>
    </row>
    <row r="57" spans="1:6" s="209" customFormat="1" ht="30" customHeight="1" x14ac:dyDescent="0.3">
      <c r="A57" s="205" t="s">
        <v>468</v>
      </c>
      <c r="B57" s="206" t="s">
        <v>56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552</v>
      </c>
      <c r="B58" s="206" t="s">
        <v>49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742</v>
      </c>
      <c r="B59" s="206" t="s">
        <v>791</v>
      </c>
      <c r="C59" s="208">
        <v>205</v>
      </c>
      <c r="D59" s="207"/>
      <c r="E59" s="207"/>
      <c r="F59" s="207"/>
    </row>
    <row r="60" spans="1:6" s="209" customFormat="1" ht="30" customHeight="1" x14ac:dyDescent="0.3">
      <c r="A60" s="205" t="s">
        <v>555</v>
      </c>
      <c r="B60" s="206" t="s">
        <v>49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743</v>
      </c>
      <c r="B61" s="206" t="s">
        <v>52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470</v>
      </c>
      <c r="B62" s="206" t="s">
        <v>50</v>
      </c>
      <c r="C62" s="207"/>
      <c r="D62" s="207"/>
      <c r="E62" s="208">
        <v>480</v>
      </c>
      <c r="F62" s="207"/>
    </row>
    <row r="63" spans="1:6" s="209" customFormat="1" ht="30" customHeight="1" x14ac:dyDescent="0.3">
      <c r="A63" s="205" t="s">
        <v>471</v>
      </c>
      <c r="B63" s="206" t="s">
        <v>50</v>
      </c>
      <c r="C63" s="207"/>
      <c r="D63" s="207"/>
      <c r="E63" s="208">
        <v>429</v>
      </c>
      <c r="F63" s="207"/>
    </row>
    <row r="64" spans="1:6" s="209" customFormat="1" ht="30" customHeight="1" x14ac:dyDescent="0.3">
      <c r="A64" s="205" t="s">
        <v>557</v>
      </c>
      <c r="B64" s="206" t="s">
        <v>98</v>
      </c>
      <c r="C64" s="210">
        <v>1580</v>
      </c>
      <c r="D64" s="207"/>
      <c r="E64" s="207"/>
      <c r="F64" s="207"/>
    </row>
    <row r="65" spans="1:6" s="209" customFormat="1" ht="30" customHeight="1" x14ac:dyDescent="0.3">
      <c r="A65" s="205" t="s">
        <v>657</v>
      </c>
      <c r="B65" s="206" t="s">
        <v>63</v>
      </c>
      <c r="C65" s="208">
        <v>410</v>
      </c>
      <c r="D65" s="207"/>
      <c r="E65" s="207"/>
      <c r="F65" s="207"/>
    </row>
    <row r="66" spans="1:6" s="209" customFormat="1" ht="30" customHeight="1" x14ac:dyDescent="0.3">
      <c r="A66" s="205" t="s">
        <v>563</v>
      </c>
      <c r="B66" s="206" t="s">
        <v>49</v>
      </c>
      <c r="C66" s="207"/>
      <c r="D66" s="208">
        <v>790</v>
      </c>
      <c r="E66" s="207"/>
      <c r="F66" s="207"/>
    </row>
    <row r="67" spans="1:6" s="209" customFormat="1" ht="30" customHeight="1" x14ac:dyDescent="0.3">
      <c r="A67" s="205" t="s">
        <v>662</v>
      </c>
      <c r="B67" s="206" t="s">
        <v>50</v>
      </c>
      <c r="C67" s="207"/>
      <c r="D67" s="207"/>
      <c r="E67" s="208">
        <v>485</v>
      </c>
      <c r="F67" s="207"/>
    </row>
    <row r="68" spans="1:6" s="209" customFormat="1" ht="30" customHeight="1" x14ac:dyDescent="0.3">
      <c r="A68" s="205" t="s">
        <v>792</v>
      </c>
      <c r="B68" s="206" t="s">
        <v>480</v>
      </c>
      <c r="C68" s="207"/>
      <c r="D68" s="210">
        <v>1111</v>
      </c>
      <c r="E68" s="207"/>
      <c r="F68" s="207"/>
    </row>
    <row r="69" spans="1:6" s="209" customFormat="1" ht="30" customHeight="1" x14ac:dyDescent="0.3">
      <c r="A69" s="205" t="s">
        <v>483</v>
      </c>
      <c r="B69" s="206" t="s">
        <v>113</v>
      </c>
      <c r="C69" s="207"/>
      <c r="D69" s="207"/>
      <c r="E69" s="208">
        <v>790</v>
      </c>
      <c r="F69" s="207"/>
    </row>
    <row r="70" spans="1:6" s="209" customFormat="1" ht="30" customHeight="1" x14ac:dyDescent="0.3">
      <c r="A70" s="205" t="s">
        <v>715</v>
      </c>
      <c r="B70" s="206" t="s">
        <v>793</v>
      </c>
      <c r="C70" s="210">
        <v>1898</v>
      </c>
      <c r="D70" s="207"/>
      <c r="E70" s="207"/>
      <c r="F70" s="207"/>
    </row>
    <row r="71" spans="1:6" s="209" customFormat="1" ht="30" customHeight="1" x14ac:dyDescent="0.3">
      <c r="A71" s="205" t="s">
        <v>672</v>
      </c>
      <c r="B71" s="206" t="s">
        <v>94</v>
      </c>
      <c r="C71" s="207"/>
      <c r="D71" s="207"/>
      <c r="E71" s="208">
        <v>395</v>
      </c>
      <c r="F71" s="207"/>
    </row>
    <row r="72" spans="1:6" s="209" customFormat="1" ht="30" customHeight="1" x14ac:dyDescent="0.3">
      <c r="A72" s="205" t="s">
        <v>672</v>
      </c>
      <c r="B72" s="206" t="s">
        <v>486</v>
      </c>
      <c r="C72" s="207"/>
      <c r="D72" s="208">
        <v>197.5</v>
      </c>
      <c r="E72" s="207"/>
      <c r="F72" s="207"/>
    </row>
    <row r="73" spans="1:6" s="209" customFormat="1" ht="30" customHeight="1" x14ac:dyDescent="0.3">
      <c r="A73" s="205" t="s">
        <v>765</v>
      </c>
      <c r="B73" s="206" t="s">
        <v>59</v>
      </c>
      <c r="C73" s="207"/>
      <c r="D73" s="207"/>
      <c r="E73" s="208">
        <v>395</v>
      </c>
      <c r="F73" s="207"/>
    </row>
    <row r="74" spans="1:6" s="209" customFormat="1" ht="30" customHeight="1" x14ac:dyDescent="0.3">
      <c r="A74" s="205" t="s">
        <v>489</v>
      </c>
      <c r="B74" s="206" t="s">
        <v>794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494</v>
      </c>
      <c r="B75" s="206" t="s">
        <v>59</v>
      </c>
      <c r="C75" s="207"/>
      <c r="D75" s="207"/>
      <c r="E75" s="208">
        <v>395</v>
      </c>
      <c r="F75" s="207"/>
    </row>
    <row r="76" spans="1:6" s="209" customFormat="1" ht="30" customHeight="1" x14ac:dyDescent="0.3">
      <c r="A76" s="205" t="s">
        <v>494</v>
      </c>
      <c r="B76" s="206" t="s">
        <v>50</v>
      </c>
      <c r="C76" s="207"/>
      <c r="D76" s="207"/>
      <c r="E76" s="208">
        <v>458</v>
      </c>
      <c r="F76" s="207"/>
    </row>
    <row r="77" spans="1:6" s="209" customFormat="1" ht="30" customHeight="1" x14ac:dyDescent="0.3">
      <c r="A77" s="205" t="s">
        <v>702</v>
      </c>
      <c r="B77" s="206" t="s">
        <v>50</v>
      </c>
      <c r="C77" s="207"/>
      <c r="D77" s="207"/>
      <c r="E77" s="208">
        <v>431</v>
      </c>
      <c r="F77" s="207"/>
    </row>
    <row r="78" spans="1:6" s="209" customFormat="1" ht="30" customHeight="1" x14ac:dyDescent="0.3">
      <c r="A78" s="205" t="s">
        <v>588</v>
      </c>
      <c r="B78" s="206" t="s">
        <v>795</v>
      </c>
      <c r="C78" s="208">
        <v>395</v>
      </c>
      <c r="D78" s="207"/>
      <c r="E78" s="207"/>
      <c r="F78" s="207"/>
    </row>
    <row r="79" spans="1:6" s="209" customFormat="1" ht="30" customHeight="1" x14ac:dyDescent="0.3">
      <c r="A79" s="205" t="s">
        <v>497</v>
      </c>
      <c r="B79" s="206" t="s">
        <v>81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05" t="s">
        <v>591</v>
      </c>
      <c r="B80" s="206" t="s">
        <v>54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05" t="s">
        <v>592</v>
      </c>
      <c r="B81" s="206" t="s">
        <v>77</v>
      </c>
      <c r="C81" s="208">
        <v>410</v>
      </c>
      <c r="D81" s="207"/>
      <c r="E81" s="207"/>
      <c r="F81" s="207"/>
    </row>
    <row r="82" spans="1:6" s="209" customFormat="1" ht="30" customHeight="1" x14ac:dyDescent="0.3">
      <c r="A82" s="205" t="s">
        <v>592</v>
      </c>
      <c r="B82" s="206" t="s">
        <v>113</v>
      </c>
      <c r="C82" s="207"/>
      <c r="D82" s="207"/>
      <c r="E82" s="208">
        <v>395</v>
      </c>
      <c r="F82" s="207"/>
    </row>
    <row r="83" spans="1:6" s="209" customFormat="1" ht="30" customHeight="1" x14ac:dyDescent="0.3">
      <c r="A83" s="205" t="s">
        <v>776</v>
      </c>
      <c r="B83" s="206" t="s">
        <v>50</v>
      </c>
      <c r="C83" s="207"/>
      <c r="D83" s="207"/>
      <c r="E83" s="208">
        <v>485</v>
      </c>
      <c r="F83" s="207"/>
    </row>
    <row r="84" spans="1:6" s="209" customFormat="1" ht="30" customHeight="1" x14ac:dyDescent="0.3">
      <c r="A84" s="205" t="s">
        <v>776</v>
      </c>
      <c r="B84" s="206" t="s">
        <v>118</v>
      </c>
      <c r="C84" s="208">
        <v>395</v>
      </c>
      <c r="D84" s="207"/>
      <c r="E84" s="207"/>
      <c r="F84" s="207"/>
    </row>
    <row r="85" spans="1:6" s="209" customFormat="1" ht="30" customHeight="1" x14ac:dyDescent="0.3">
      <c r="A85" s="205" t="s">
        <v>781</v>
      </c>
      <c r="B85" s="206" t="s">
        <v>56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505</v>
      </c>
      <c r="B86" s="206" t="s">
        <v>56</v>
      </c>
      <c r="C86" s="207"/>
      <c r="D86" s="208">
        <v>395</v>
      </c>
      <c r="E86" s="207"/>
      <c r="F86" s="207"/>
    </row>
    <row r="87" spans="1:6" s="209" customFormat="1" ht="30" customHeight="1" x14ac:dyDescent="0.3">
      <c r="A87" s="205" t="s">
        <v>593</v>
      </c>
      <c r="B87" s="206" t="s">
        <v>49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507</v>
      </c>
      <c r="B88" s="206" t="s">
        <v>99</v>
      </c>
      <c r="C88" s="208">
        <v>790</v>
      </c>
      <c r="D88" s="207"/>
      <c r="E88" s="207"/>
      <c r="F88" s="207"/>
    </row>
    <row r="89" spans="1:6" s="209" customFormat="1" ht="30" customHeight="1" x14ac:dyDescent="0.3">
      <c r="A89" s="205" t="s">
        <v>705</v>
      </c>
      <c r="B89" s="206" t="s">
        <v>53</v>
      </c>
      <c r="C89" s="207"/>
      <c r="D89" s="210">
        <v>2175</v>
      </c>
      <c r="E89" s="207"/>
      <c r="F89" s="207"/>
    </row>
    <row r="90" spans="1:6" s="209" customFormat="1" ht="30" customHeight="1" x14ac:dyDescent="0.3">
      <c r="A90" s="205" t="s">
        <v>779</v>
      </c>
      <c r="B90" s="206" t="s">
        <v>53</v>
      </c>
      <c r="C90" s="207"/>
      <c r="D90" s="210">
        <v>3396</v>
      </c>
      <c r="E90" s="207"/>
      <c r="F90" s="207"/>
    </row>
    <row r="91" spans="1:6" s="209" customFormat="1" ht="30" customHeight="1" x14ac:dyDescent="0.3">
      <c r="A91" s="205" t="s">
        <v>511</v>
      </c>
      <c r="B91" s="206" t="s">
        <v>49</v>
      </c>
      <c r="C91" s="207"/>
      <c r="D91" s="208">
        <v>395</v>
      </c>
      <c r="E91" s="207"/>
      <c r="F91" s="207"/>
    </row>
    <row r="92" spans="1:6" s="209" customFormat="1" ht="30" customHeight="1" x14ac:dyDescent="0.3">
      <c r="A92" s="205" t="s">
        <v>729</v>
      </c>
      <c r="B92" s="206" t="s">
        <v>76</v>
      </c>
      <c r="C92" s="208">
        <v>800</v>
      </c>
      <c r="D92" s="207"/>
      <c r="E92" s="207"/>
      <c r="F92" s="207"/>
    </row>
    <row r="93" spans="1:6" s="209" customFormat="1" ht="30" customHeight="1" x14ac:dyDescent="0.3">
      <c r="A93" s="205" t="s">
        <v>729</v>
      </c>
      <c r="B93" s="206" t="s">
        <v>49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597</v>
      </c>
      <c r="B94" s="206" t="s">
        <v>50</v>
      </c>
      <c r="C94" s="207"/>
      <c r="D94" s="207"/>
      <c r="E94" s="208">
        <v>428</v>
      </c>
      <c r="F94" s="207"/>
    </row>
    <row r="95" spans="1:6" s="209" customFormat="1" ht="30" customHeight="1" x14ac:dyDescent="0.3">
      <c r="A95" s="205" t="s">
        <v>780</v>
      </c>
      <c r="B95" s="206" t="s">
        <v>181</v>
      </c>
      <c r="C95" s="207"/>
      <c r="D95" s="208">
        <v>437</v>
      </c>
      <c r="E95" s="207"/>
      <c r="F95" s="207"/>
    </row>
    <row r="96" spans="1:6" s="209" customFormat="1" ht="30" customHeight="1" x14ac:dyDescent="0.3">
      <c r="A96" s="205" t="s">
        <v>521</v>
      </c>
      <c r="B96" s="206" t="s">
        <v>50</v>
      </c>
      <c r="C96" s="207"/>
      <c r="D96" s="207"/>
      <c r="E96" s="208">
        <v>472</v>
      </c>
      <c r="F96" s="207"/>
    </row>
    <row r="97" spans="1:6" s="209" customFormat="1" ht="30" customHeight="1" x14ac:dyDescent="0.3">
      <c r="A97" s="205" t="s">
        <v>521</v>
      </c>
      <c r="B97" s="206" t="s">
        <v>55</v>
      </c>
      <c r="C97" s="207"/>
      <c r="D97" s="208">
        <v>395</v>
      </c>
      <c r="E97" s="207"/>
      <c r="F97" s="207"/>
    </row>
    <row r="98" spans="1:6" s="209" customFormat="1" ht="30" customHeight="1" x14ac:dyDescent="0.3">
      <c r="A98" s="205" t="s">
        <v>522</v>
      </c>
      <c r="B98" s="206" t="s">
        <v>148</v>
      </c>
      <c r="C98" s="208">
        <v>871.2</v>
      </c>
      <c r="D98" s="207"/>
      <c r="E98" s="207"/>
      <c r="F98" s="207"/>
    </row>
    <row r="99" spans="1:6" s="209" customFormat="1" ht="30" customHeight="1" x14ac:dyDescent="0.3">
      <c r="A99" s="205" t="s">
        <v>532</v>
      </c>
      <c r="B99" s="206" t="s">
        <v>50</v>
      </c>
      <c r="C99" s="207"/>
      <c r="D99" s="207"/>
      <c r="E99" s="208">
        <v>495</v>
      </c>
      <c r="F99" s="207"/>
    </row>
    <row r="100" spans="1:6" s="209" customFormat="1" ht="30" customHeight="1" thickBot="1" x14ac:dyDescent="0.35">
      <c r="A100" s="205" t="s">
        <v>782</v>
      </c>
      <c r="B100" s="206" t="s">
        <v>49</v>
      </c>
      <c r="C100" s="207"/>
      <c r="D100" s="208">
        <v>395</v>
      </c>
      <c r="E100" s="207"/>
      <c r="F100" s="207"/>
    </row>
    <row r="101" spans="1:6" s="209" customFormat="1" ht="30" customHeight="1" x14ac:dyDescent="0.3">
      <c r="A101" s="211" t="s">
        <v>82</v>
      </c>
      <c r="B101" s="211"/>
      <c r="C101" s="212">
        <v>7754.2</v>
      </c>
      <c r="D101" s="212">
        <v>15633.5</v>
      </c>
      <c r="E101" s="212">
        <v>8660</v>
      </c>
      <c r="F101" s="213"/>
    </row>
    <row r="102" spans="1:6" s="209" customFormat="1" ht="30" customHeight="1" x14ac:dyDescent="0.3">
      <c r="A102" s="214" t="s">
        <v>21</v>
      </c>
      <c r="B102" s="214"/>
      <c r="C102" s="214"/>
      <c r="D102" s="214"/>
      <c r="E102" s="214"/>
      <c r="F102" s="215">
        <v>32047.7</v>
      </c>
    </row>
    <row r="103" spans="1:6" s="209" customFormat="1" ht="30" customHeight="1" x14ac:dyDescent="0.3">
      <c r="A103" s="68"/>
      <c r="B103" s="68"/>
      <c r="C103" s="68"/>
      <c r="D103" s="68"/>
      <c r="E103" s="68"/>
      <c r="F103" s="68"/>
    </row>
    <row r="104" spans="1:6" s="209" customFormat="1" ht="30" customHeight="1" x14ac:dyDescent="0.3"/>
    <row r="105" spans="1:6" s="209" customFormat="1" ht="30" customHeight="1" x14ac:dyDescent="0.3"/>
    <row r="106" spans="1:6" s="209" customFormat="1" ht="30" customHeight="1" x14ac:dyDescent="0.3"/>
    <row r="107" spans="1:6" s="209" customFormat="1" ht="30" customHeight="1" x14ac:dyDescent="0.3"/>
    <row r="108" spans="1:6" s="209" customFormat="1" ht="30" customHeight="1" x14ac:dyDescent="0.3"/>
    <row r="109" spans="1:6" s="209" customFormat="1" ht="30" customHeight="1" x14ac:dyDescent="0.3"/>
    <row r="110" spans="1:6" s="209" customFormat="1" ht="30" customHeight="1" x14ac:dyDescent="0.3"/>
    <row r="111" spans="1:6" s="209" customFormat="1" ht="30" customHeight="1" x14ac:dyDescent="0.3"/>
    <row r="112" spans="1:6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01:B101"/>
    <mergeCell ref="A102:E10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0" customWidth="1"/>
    <col min="6" max="6" width="10.44140625" customWidth="1"/>
    <col min="7" max="7" width="8.6640625" customWidth="1"/>
    <col min="8" max="8" width="4.109375" customWidth="1"/>
    <col min="9" max="9" width="11.109375" customWidth="1"/>
    <col min="10" max="10" width="14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198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1987</v>
      </c>
    </row>
    <row r="7" spans="1:10" x14ac:dyDescent="0.3">
      <c r="A7" t="s">
        <v>7</v>
      </c>
      <c r="C7" s="24">
        <v>4258.8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89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5.7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966414.97</v>
      </c>
      <c r="F21" s="152"/>
      <c r="G21" s="152">
        <v>943897.71</v>
      </c>
      <c r="H21" s="152"/>
      <c r="I21" s="147">
        <f>E21-G21</f>
        <v>22517.260000000009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966414.97</v>
      </c>
      <c r="F23" s="147"/>
      <c r="G23" s="147">
        <f>G21+G22</f>
        <v>943897.71</v>
      </c>
      <c r="H23" s="147"/>
      <c r="I23" s="147">
        <f>I21+I22</f>
        <v>22517.260000000009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111485.28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277503.408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225375.696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53660.880000000005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117031.82399999999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110388.09600000002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23508.576000000001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14820.624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11243.232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90456.911999999997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923989.24799999991</v>
      </c>
      <c r="J38" s="147"/>
    </row>
    <row r="39" spans="1:10" ht="15" hidden="1" customHeight="1" x14ac:dyDescent="0.3">
      <c r="A39" s="25"/>
      <c r="B39" s="165"/>
      <c r="C39" s="165"/>
      <c r="D39" s="165"/>
      <c r="E39" s="165"/>
      <c r="F39" s="25"/>
      <c r="G39" s="166"/>
      <c r="H39" s="166"/>
      <c r="I39" s="166"/>
      <c r="J39" s="166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59"/>
      <c r="B41" s="159"/>
      <c r="C41" s="159"/>
      <c r="D41" s="159"/>
      <c r="E41" s="159"/>
      <c r="F41" s="159"/>
    </row>
    <row r="42" spans="1:10" x14ac:dyDescent="0.3">
      <c r="A42" s="39"/>
      <c r="B42" s="39"/>
      <c r="C42" s="39"/>
      <c r="D42" s="39"/>
      <c r="E42" s="39"/>
      <c r="F42" s="39"/>
    </row>
    <row r="43" spans="1:10" ht="21" x14ac:dyDescent="0.4">
      <c r="A43" s="134" t="s">
        <v>40</v>
      </c>
      <c r="B43" s="134"/>
      <c r="C43" s="134"/>
      <c r="D43" s="134"/>
      <c r="E43" s="134"/>
      <c r="F43" s="134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199</v>
      </c>
      <c r="B45" s="39"/>
      <c r="C45" s="39"/>
      <c r="D45" s="39"/>
      <c r="E45" s="39"/>
      <c r="F45" s="39"/>
    </row>
    <row r="46" spans="1:10" x14ac:dyDescent="0.3">
      <c r="A46" s="39"/>
      <c r="B46" s="39"/>
      <c r="C46" s="39"/>
      <c r="D46" s="39"/>
      <c r="E46" s="39"/>
      <c r="F46" s="39"/>
    </row>
    <row r="47" spans="1:10" ht="17.399999999999999" x14ac:dyDescent="0.3">
      <c r="A47" s="40" t="s">
        <v>448</v>
      </c>
      <c r="B47" s="39"/>
      <c r="C47" s="39"/>
      <c r="D47" s="39"/>
      <c r="E47" s="39"/>
      <c r="F47" s="39"/>
    </row>
    <row r="48" spans="1:10" s="209" customFormat="1" ht="30" customHeight="1" thickBot="1" x14ac:dyDescent="0.35">
      <c r="A48" s="68"/>
      <c r="B48" s="68"/>
      <c r="C48" s="68"/>
      <c r="D48" s="68"/>
      <c r="E48" s="68"/>
      <c r="F48" s="68"/>
    </row>
    <row r="49" spans="1:6" s="209" customFormat="1" ht="30" customHeight="1" thickBot="1" x14ac:dyDescent="0.35">
      <c r="A49" s="41" t="s">
        <v>43</v>
      </c>
      <c r="B49" s="42" t="s">
        <v>44</v>
      </c>
      <c r="C49" s="42" t="s">
        <v>45</v>
      </c>
      <c r="D49" s="42" t="s">
        <v>46</v>
      </c>
      <c r="E49" s="42" t="s">
        <v>47</v>
      </c>
      <c r="F49" s="43" t="s">
        <v>48</v>
      </c>
    </row>
    <row r="50" spans="1:6" s="209" customFormat="1" ht="30" customHeight="1" x14ac:dyDescent="0.3">
      <c r="A50" s="205" t="s">
        <v>605</v>
      </c>
      <c r="B50" s="206" t="s">
        <v>50</v>
      </c>
      <c r="C50" s="207"/>
      <c r="D50" s="207"/>
      <c r="E50" s="208">
        <v>308</v>
      </c>
      <c r="F50" s="207"/>
    </row>
    <row r="51" spans="1:6" s="209" customFormat="1" ht="30" customHeight="1" x14ac:dyDescent="0.3">
      <c r="A51" s="205" t="s">
        <v>536</v>
      </c>
      <c r="B51" s="206" t="s">
        <v>93</v>
      </c>
      <c r="C51" s="208">
        <v>771</v>
      </c>
      <c r="D51" s="207"/>
      <c r="E51" s="207"/>
      <c r="F51" s="207"/>
    </row>
    <row r="52" spans="1:6" s="209" customFormat="1" ht="30" customHeight="1" x14ac:dyDescent="0.3">
      <c r="A52" s="205" t="s">
        <v>451</v>
      </c>
      <c r="B52" s="206" t="s">
        <v>51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647</v>
      </c>
      <c r="B53" s="206" t="s">
        <v>50</v>
      </c>
      <c r="C53" s="207"/>
      <c r="D53" s="207"/>
      <c r="E53" s="208">
        <v>288</v>
      </c>
      <c r="F53" s="207"/>
    </row>
    <row r="54" spans="1:6" s="209" customFormat="1" ht="30" customHeight="1" x14ac:dyDescent="0.3">
      <c r="A54" s="205" t="s">
        <v>784</v>
      </c>
      <c r="B54" s="206" t="s">
        <v>122</v>
      </c>
      <c r="C54" s="207"/>
      <c r="D54" s="207"/>
      <c r="E54" s="208">
        <v>790</v>
      </c>
      <c r="F54" s="207"/>
    </row>
    <row r="55" spans="1:6" s="209" customFormat="1" ht="30" customHeight="1" x14ac:dyDescent="0.3">
      <c r="A55" s="205" t="s">
        <v>719</v>
      </c>
      <c r="B55" s="206" t="s">
        <v>92</v>
      </c>
      <c r="C55" s="207"/>
      <c r="D55" s="210">
        <v>1016</v>
      </c>
      <c r="E55" s="207"/>
      <c r="F55" s="207"/>
    </row>
    <row r="56" spans="1:6" s="209" customFormat="1" ht="30" customHeight="1" x14ac:dyDescent="0.3">
      <c r="A56" s="205" t="s">
        <v>719</v>
      </c>
      <c r="B56" s="206" t="s">
        <v>60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539</v>
      </c>
      <c r="B57" s="206" t="s">
        <v>50</v>
      </c>
      <c r="C57" s="207"/>
      <c r="D57" s="207"/>
      <c r="E57" s="208">
        <v>412</v>
      </c>
      <c r="F57" s="207"/>
    </row>
    <row r="58" spans="1:6" s="209" customFormat="1" ht="30" customHeight="1" x14ac:dyDescent="0.3">
      <c r="A58" s="205" t="s">
        <v>539</v>
      </c>
      <c r="B58" s="206" t="s">
        <v>92</v>
      </c>
      <c r="C58" s="207"/>
      <c r="D58" s="208">
        <v>656</v>
      </c>
      <c r="E58" s="207"/>
      <c r="F58" s="207"/>
    </row>
    <row r="59" spans="1:6" s="209" customFormat="1" ht="30" customHeight="1" x14ac:dyDescent="0.3">
      <c r="A59" s="205" t="s">
        <v>541</v>
      </c>
      <c r="B59" s="206" t="s">
        <v>201</v>
      </c>
      <c r="C59" s="207"/>
      <c r="D59" s="208">
        <v>974</v>
      </c>
      <c r="E59" s="207"/>
      <c r="F59" s="207"/>
    </row>
    <row r="60" spans="1:6" s="209" customFormat="1" ht="30" customHeight="1" x14ac:dyDescent="0.3">
      <c r="A60" s="205" t="s">
        <v>460</v>
      </c>
      <c r="B60" s="206" t="s">
        <v>796</v>
      </c>
      <c r="C60" s="207"/>
      <c r="D60" s="207"/>
      <c r="E60" s="208">
        <v>444</v>
      </c>
      <c r="F60" s="207"/>
    </row>
    <row r="61" spans="1:6" s="209" customFormat="1" ht="30" customHeight="1" x14ac:dyDescent="0.3">
      <c r="A61" s="205" t="s">
        <v>462</v>
      </c>
      <c r="B61" s="206" t="s">
        <v>50</v>
      </c>
      <c r="C61" s="207"/>
      <c r="D61" s="207"/>
      <c r="E61" s="208">
        <v>446</v>
      </c>
      <c r="F61" s="207"/>
    </row>
    <row r="62" spans="1:6" s="209" customFormat="1" ht="30" customHeight="1" x14ac:dyDescent="0.3">
      <c r="A62" s="205" t="s">
        <v>651</v>
      </c>
      <c r="B62" s="206" t="s">
        <v>49</v>
      </c>
      <c r="C62" s="207"/>
      <c r="D62" s="208">
        <v>197.5</v>
      </c>
      <c r="E62" s="207"/>
      <c r="F62" s="207"/>
    </row>
    <row r="63" spans="1:6" s="209" customFormat="1" ht="30" customHeight="1" x14ac:dyDescent="0.3">
      <c r="A63" s="205" t="s">
        <v>738</v>
      </c>
      <c r="B63" s="206" t="s">
        <v>50</v>
      </c>
      <c r="C63" s="207"/>
      <c r="D63" s="207"/>
      <c r="E63" s="208">
        <v>412</v>
      </c>
      <c r="F63" s="207"/>
    </row>
    <row r="64" spans="1:6" s="209" customFormat="1" ht="30" customHeight="1" x14ac:dyDescent="0.3">
      <c r="A64" s="205" t="s">
        <v>463</v>
      </c>
      <c r="B64" s="206" t="s">
        <v>201</v>
      </c>
      <c r="C64" s="207"/>
      <c r="D64" s="210">
        <v>1672</v>
      </c>
      <c r="E64" s="207"/>
      <c r="F64" s="207"/>
    </row>
    <row r="65" spans="1:6" s="209" customFormat="1" ht="30" customHeight="1" x14ac:dyDescent="0.3">
      <c r="A65" s="205" t="s">
        <v>463</v>
      </c>
      <c r="B65" s="206" t="s">
        <v>109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465</v>
      </c>
      <c r="B66" s="206" t="s">
        <v>201</v>
      </c>
      <c r="C66" s="207"/>
      <c r="D66" s="210">
        <v>2554</v>
      </c>
      <c r="E66" s="207"/>
      <c r="F66" s="207"/>
    </row>
    <row r="67" spans="1:6" s="209" customFormat="1" ht="30" customHeight="1" x14ac:dyDescent="0.3">
      <c r="A67" s="205" t="s">
        <v>465</v>
      </c>
      <c r="B67" s="206" t="s">
        <v>49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547</v>
      </c>
      <c r="B68" s="206" t="s">
        <v>143</v>
      </c>
      <c r="C68" s="207"/>
      <c r="D68" s="207"/>
      <c r="E68" s="210">
        <v>1083</v>
      </c>
      <c r="F68" s="207"/>
    </row>
    <row r="69" spans="1:6" s="209" customFormat="1" ht="30" customHeight="1" x14ac:dyDescent="0.3">
      <c r="A69" s="205" t="s">
        <v>547</v>
      </c>
      <c r="B69" s="206" t="s">
        <v>54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467</v>
      </c>
      <c r="B70" s="206" t="s">
        <v>201</v>
      </c>
      <c r="C70" s="207"/>
      <c r="D70" s="210">
        <v>1670</v>
      </c>
      <c r="E70" s="207"/>
      <c r="F70" s="207"/>
    </row>
    <row r="71" spans="1:6" s="209" customFormat="1" ht="30" customHeight="1" x14ac:dyDescent="0.3">
      <c r="A71" s="205" t="s">
        <v>612</v>
      </c>
      <c r="B71" s="206" t="s">
        <v>49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691</v>
      </c>
      <c r="B72" s="206" t="s">
        <v>54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757</v>
      </c>
      <c r="B73" s="206" t="s">
        <v>113</v>
      </c>
      <c r="C73" s="207"/>
      <c r="D73" s="207"/>
      <c r="E73" s="208">
        <v>592.5</v>
      </c>
      <c r="F73" s="207"/>
    </row>
    <row r="74" spans="1:6" s="209" customFormat="1" ht="30" customHeight="1" x14ac:dyDescent="0.3">
      <c r="A74" s="205" t="s">
        <v>757</v>
      </c>
      <c r="B74" s="206" t="s">
        <v>51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757</v>
      </c>
      <c r="B75" s="206" t="s">
        <v>52</v>
      </c>
      <c r="C75" s="207"/>
      <c r="D75" s="208">
        <v>962</v>
      </c>
      <c r="E75" s="207"/>
      <c r="F75" s="207"/>
    </row>
    <row r="76" spans="1:6" s="209" customFormat="1" ht="30" customHeight="1" x14ac:dyDescent="0.3">
      <c r="A76" s="205" t="s">
        <v>471</v>
      </c>
      <c r="B76" s="206" t="s">
        <v>50</v>
      </c>
      <c r="C76" s="207"/>
      <c r="D76" s="207"/>
      <c r="E76" s="208">
        <v>463</v>
      </c>
      <c r="F76" s="207"/>
    </row>
    <row r="77" spans="1:6" s="209" customFormat="1" ht="30" customHeight="1" x14ac:dyDescent="0.3">
      <c r="A77" s="205" t="s">
        <v>557</v>
      </c>
      <c r="B77" s="206" t="s">
        <v>50</v>
      </c>
      <c r="C77" s="207"/>
      <c r="D77" s="207"/>
      <c r="E77" s="208">
        <v>425</v>
      </c>
      <c r="F77" s="207"/>
    </row>
    <row r="78" spans="1:6" s="209" customFormat="1" ht="30" customHeight="1" x14ac:dyDescent="0.3">
      <c r="A78" s="205" t="s">
        <v>560</v>
      </c>
      <c r="B78" s="206" t="s">
        <v>61</v>
      </c>
      <c r="C78" s="210">
        <v>2370</v>
      </c>
      <c r="D78" s="207"/>
      <c r="E78" s="207"/>
      <c r="F78" s="207"/>
    </row>
    <row r="79" spans="1:6" s="209" customFormat="1" ht="30" customHeight="1" x14ac:dyDescent="0.3">
      <c r="A79" s="205" t="s">
        <v>561</v>
      </c>
      <c r="B79" s="206" t="s">
        <v>201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05" t="s">
        <v>660</v>
      </c>
      <c r="B80" s="206" t="s">
        <v>63</v>
      </c>
      <c r="C80" s="208">
        <v>410</v>
      </c>
      <c r="D80" s="207"/>
      <c r="E80" s="207"/>
      <c r="F80" s="207"/>
    </row>
    <row r="81" spans="1:6" s="209" customFormat="1" ht="30" customHeight="1" x14ac:dyDescent="0.3">
      <c r="A81" s="205" t="s">
        <v>660</v>
      </c>
      <c r="B81" s="206" t="s">
        <v>172</v>
      </c>
      <c r="C81" s="210">
        <v>1506</v>
      </c>
      <c r="D81" s="207"/>
      <c r="E81" s="207"/>
      <c r="F81" s="207"/>
    </row>
    <row r="82" spans="1:6" s="209" customFormat="1" ht="30" customHeight="1" x14ac:dyDescent="0.3">
      <c r="A82" s="205" t="s">
        <v>660</v>
      </c>
      <c r="B82" s="206" t="s">
        <v>53</v>
      </c>
      <c r="C82" s="207"/>
      <c r="D82" s="210">
        <v>2545</v>
      </c>
      <c r="E82" s="207"/>
      <c r="F82" s="207"/>
    </row>
    <row r="83" spans="1:6" s="209" customFormat="1" ht="30" customHeight="1" x14ac:dyDescent="0.3">
      <c r="A83" s="205" t="s">
        <v>569</v>
      </c>
      <c r="B83" s="206" t="s">
        <v>92</v>
      </c>
      <c r="C83" s="207"/>
      <c r="D83" s="208">
        <v>974</v>
      </c>
      <c r="E83" s="207"/>
      <c r="F83" s="207"/>
    </row>
    <row r="84" spans="1:6" s="209" customFormat="1" ht="30" customHeight="1" x14ac:dyDescent="0.3">
      <c r="A84" s="205" t="s">
        <v>746</v>
      </c>
      <c r="B84" s="206" t="s">
        <v>50</v>
      </c>
      <c r="C84" s="207"/>
      <c r="D84" s="207"/>
      <c r="E84" s="208">
        <v>425</v>
      </c>
      <c r="F84" s="207"/>
    </row>
    <row r="85" spans="1:6" s="209" customFormat="1" ht="30" customHeight="1" x14ac:dyDescent="0.3">
      <c r="A85" s="205" t="s">
        <v>571</v>
      </c>
      <c r="B85" s="206" t="s">
        <v>137</v>
      </c>
      <c r="C85" s="210">
        <v>3475</v>
      </c>
      <c r="D85" s="207"/>
      <c r="E85" s="207"/>
      <c r="F85" s="207"/>
    </row>
    <row r="86" spans="1:6" s="209" customFormat="1" ht="30" customHeight="1" x14ac:dyDescent="0.3">
      <c r="A86" s="205" t="s">
        <v>663</v>
      </c>
      <c r="B86" s="206" t="s">
        <v>758</v>
      </c>
      <c r="C86" s="210">
        <v>1284.4000000000001</v>
      </c>
      <c r="D86" s="207"/>
      <c r="E86" s="207"/>
      <c r="F86" s="207"/>
    </row>
    <row r="87" spans="1:6" s="209" customFormat="1" ht="30" customHeight="1" x14ac:dyDescent="0.3">
      <c r="A87" s="205" t="s">
        <v>733</v>
      </c>
      <c r="B87" s="206" t="s">
        <v>113</v>
      </c>
      <c r="C87" s="207"/>
      <c r="D87" s="207"/>
      <c r="E87" s="210">
        <v>1702</v>
      </c>
      <c r="F87" s="207"/>
    </row>
    <row r="88" spans="1:6" s="209" customFormat="1" ht="30" customHeight="1" x14ac:dyDescent="0.3">
      <c r="A88" s="205" t="s">
        <v>797</v>
      </c>
      <c r="B88" s="206" t="s">
        <v>65</v>
      </c>
      <c r="C88" s="207"/>
      <c r="D88" s="208">
        <v>987.5</v>
      </c>
      <c r="E88" s="207"/>
      <c r="F88" s="207"/>
    </row>
    <row r="89" spans="1:6" s="209" customFormat="1" ht="30" customHeight="1" x14ac:dyDescent="0.3">
      <c r="A89" s="205" t="s">
        <v>574</v>
      </c>
      <c r="B89" s="206" t="s">
        <v>137</v>
      </c>
      <c r="C89" s="210">
        <v>1804</v>
      </c>
      <c r="D89" s="207"/>
      <c r="E89" s="207"/>
      <c r="F89" s="207"/>
    </row>
    <row r="90" spans="1:6" s="209" customFormat="1" ht="30" customHeight="1" x14ac:dyDescent="0.3">
      <c r="A90" s="205" t="s">
        <v>774</v>
      </c>
      <c r="B90" s="206" t="s">
        <v>100</v>
      </c>
      <c r="C90" s="207"/>
      <c r="D90" s="208">
        <v>395</v>
      </c>
      <c r="E90" s="207"/>
      <c r="F90" s="207"/>
    </row>
    <row r="91" spans="1:6" s="209" customFormat="1" ht="30" customHeight="1" x14ac:dyDescent="0.3">
      <c r="A91" s="205" t="s">
        <v>575</v>
      </c>
      <c r="B91" s="206" t="s">
        <v>65</v>
      </c>
      <c r="C91" s="207"/>
      <c r="D91" s="208">
        <v>395</v>
      </c>
      <c r="E91" s="207"/>
      <c r="F91" s="207"/>
    </row>
    <row r="92" spans="1:6" s="209" customFormat="1" ht="30" customHeight="1" x14ac:dyDescent="0.3">
      <c r="A92" s="205" t="s">
        <v>575</v>
      </c>
      <c r="B92" s="206" t="s">
        <v>620</v>
      </c>
      <c r="C92" s="210">
        <v>3249</v>
      </c>
      <c r="D92" s="207"/>
      <c r="E92" s="207"/>
      <c r="F92" s="207"/>
    </row>
    <row r="93" spans="1:6" s="209" customFormat="1" ht="30" customHeight="1" x14ac:dyDescent="0.3">
      <c r="A93" s="205" t="s">
        <v>576</v>
      </c>
      <c r="B93" s="206" t="s">
        <v>66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622</v>
      </c>
      <c r="B94" s="206" t="s">
        <v>480</v>
      </c>
      <c r="C94" s="207"/>
      <c r="D94" s="210">
        <v>14220</v>
      </c>
      <c r="E94" s="207"/>
      <c r="F94" s="207"/>
    </row>
    <row r="95" spans="1:6" s="209" customFormat="1" ht="30" customHeight="1" x14ac:dyDescent="0.3">
      <c r="A95" s="205" t="s">
        <v>578</v>
      </c>
      <c r="B95" s="206" t="s">
        <v>52</v>
      </c>
      <c r="C95" s="207"/>
      <c r="D95" s="210">
        <v>1185</v>
      </c>
      <c r="E95" s="207"/>
      <c r="F95" s="207"/>
    </row>
    <row r="96" spans="1:6" s="209" customFormat="1" ht="30" customHeight="1" x14ac:dyDescent="0.3">
      <c r="A96" s="205" t="s">
        <v>798</v>
      </c>
      <c r="B96" s="206" t="s">
        <v>67</v>
      </c>
      <c r="C96" s="207"/>
      <c r="D96" s="208">
        <v>395</v>
      </c>
      <c r="E96" s="207"/>
      <c r="F96" s="207"/>
    </row>
    <row r="97" spans="1:6" s="209" customFormat="1" ht="30" customHeight="1" x14ac:dyDescent="0.3">
      <c r="A97" s="205" t="s">
        <v>699</v>
      </c>
      <c r="B97" s="206" t="s">
        <v>544</v>
      </c>
      <c r="C97" s="207"/>
      <c r="D97" s="207"/>
      <c r="E97" s="208">
        <v>863</v>
      </c>
      <c r="F97" s="207"/>
    </row>
    <row r="98" spans="1:6" s="209" customFormat="1" ht="30" customHeight="1" x14ac:dyDescent="0.3">
      <c r="A98" s="205" t="s">
        <v>699</v>
      </c>
      <c r="B98" s="206" t="s">
        <v>120</v>
      </c>
      <c r="C98" s="210">
        <v>2410</v>
      </c>
      <c r="D98" s="207"/>
      <c r="E98" s="207"/>
      <c r="F98" s="207"/>
    </row>
    <row r="99" spans="1:6" s="209" customFormat="1" ht="30" customHeight="1" x14ac:dyDescent="0.3">
      <c r="A99" s="205" t="s">
        <v>761</v>
      </c>
      <c r="B99" s="206" t="s">
        <v>194</v>
      </c>
      <c r="C99" s="210">
        <v>4740</v>
      </c>
      <c r="D99" s="207"/>
      <c r="E99" s="207"/>
      <c r="F99" s="207"/>
    </row>
    <row r="100" spans="1:6" s="209" customFormat="1" ht="30" customHeight="1" x14ac:dyDescent="0.3">
      <c r="A100" s="205" t="s">
        <v>761</v>
      </c>
      <c r="B100" s="206" t="s">
        <v>99</v>
      </c>
      <c r="C100" s="210">
        <v>3252</v>
      </c>
      <c r="D100" s="207"/>
      <c r="E100" s="207"/>
      <c r="F100" s="207"/>
    </row>
    <row r="101" spans="1:6" s="209" customFormat="1" ht="30" customHeight="1" x14ac:dyDescent="0.3">
      <c r="A101" s="205" t="s">
        <v>580</v>
      </c>
      <c r="B101" s="206" t="s">
        <v>92</v>
      </c>
      <c r="C101" s="207"/>
      <c r="D101" s="208">
        <v>790</v>
      </c>
      <c r="E101" s="207"/>
      <c r="F101" s="207"/>
    </row>
    <row r="102" spans="1:6" s="209" customFormat="1" ht="30" customHeight="1" x14ac:dyDescent="0.3">
      <c r="A102" s="205" t="s">
        <v>581</v>
      </c>
      <c r="B102" s="206" t="s">
        <v>97</v>
      </c>
      <c r="C102" s="210">
        <v>39702</v>
      </c>
      <c r="D102" s="207"/>
      <c r="E102" s="207"/>
      <c r="F102" s="207"/>
    </row>
    <row r="103" spans="1:6" s="209" customFormat="1" ht="30" customHeight="1" x14ac:dyDescent="0.3">
      <c r="A103" s="205" t="s">
        <v>799</v>
      </c>
      <c r="B103" s="206" t="s">
        <v>52</v>
      </c>
      <c r="C103" s="207"/>
      <c r="D103" s="210">
        <v>1479</v>
      </c>
      <c r="E103" s="207"/>
      <c r="F103" s="207"/>
    </row>
    <row r="104" spans="1:6" s="209" customFormat="1" ht="30" customHeight="1" x14ac:dyDescent="0.3">
      <c r="A104" s="205" t="s">
        <v>584</v>
      </c>
      <c r="B104" s="206" t="s">
        <v>50</v>
      </c>
      <c r="C104" s="207"/>
      <c r="D104" s="207"/>
      <c r="E104" s="208">
        <v>429</v>
      </c>
      <c r="F104" s="207"/>
    </row>
    <row r="105" spans="1:6" s="209" customFormat="1" ht="30" customHeight="1" x14ac:dyDescent="0.3">
      <c r="A105" s="205" t="s">
        <v>713</v>
      </c>
      <c r="B105" s="206" t="s">
        <v>52</v>
      </c>
      <c r="C105" s="207"/>
      <c r="D105" s="210">
        <v>1185</v>
      </c>
      <c r="E105" s="207"/>
      <c r="F105" s="207"/>
    </row>
    <row r="106" spans="1:6" s="209" customFormat="1" ht="30" customHeight="1" x14ac:dyDescent="0.3">
      <c r="A106" s="205" t="s">
        <v>671</v>
      </c>
      <c r="B106" s="206" t="s">
        <v>60</v>
      </c>
      <c r="C106" s="207"/>
      <c r="D106" s="208">
        <v>395</v>
      </c>
      <c r="E106" s="207"/>
      <c r="F106" s="207"/>
    </row>
    <row r="107" spans="1:6" s="209" customFormat="1" ht="30" customHeight="1" x14ac:dyDescent="0.3">
      <c r="A107" s="205" t="s">
        <v>627</v>
      </c>
      <c r="B107" s="206" t="s">
        <v>486</v>
      </c>
      <c r="C107" s="207"/>
      <c r="D107" s="208">
        <v>395</v>
      </c>
      <c r="E107" s="207"/>
      <c r="F107" s="207"/>
    </row>
    <row r="108" spans="1:6" s="209" customFormat="1" ht="30" customHeight="1" x14ac:dyDescent="0.3">
      <c r="A108" s="205" t="s">
        <v>628</v>
      </c>
      <c r="B108" s="206" t="s">
        <v>50</v>
      </c>
      <c r="C108" s="207"/>
      <c r="D108" s="207"/>
      <c r="E108" s="208">
        <v>440</v>
      </c>
      <c r="F108" s="207"/>
    </row>
    <row r="109" spans="1:6" s="209" customFormat="1" ht="30" customHeight="1" x14ac:dyDescent="0.3">
      <c r="A109" s="205" t="s">
        <v>767</v>
      </c>
      <c r="B109" s="206" t="s">
        <v>60</v>
      </c>
      <c r="C109" s="207"/>
      <c r="D109" s="208">
        <v>395</v>
      </c>
      <c r="E109" s="207"/>
      <c r="F109" s="207"/>
    </row>
    <row r="110" spans="1:6" s="209" customFormat="1" ht="30" customHeight="1" x14ac:dyDescent="0.3">
      <c r="A110" s="205" t="s">
        <v>488</v>
      </c>
      <c r="B110" s="206" t="s">
        <v>140</v>
      </c>
      <c r="C110" s="207"/>
      <c r="D110" s="207"/>
      <c r="E110" s="208">
        <v>596</v>
      </c>
      <c r="F110" s="207"/>
    </row>
    <row r="111" spans="1:6" s="209" customFormat="1" ht="30" customHeight="1" x14ac:dyDescent="0.3">
      <c r="A111" s="205" t="s">
        <v>490</v>
      </c>
      <c r="B111" s="206" t="s">
        <v>50</v>
      </c>
      <c r="C111" s="207"/>
      <c r="D111" s="207"/>
      <c r="E111" s="208">
        <v>581</v>
      </c>
      <c r="F111" s="207"/>
    </row>
    <row r="112" spans="1:6" s="209" customFormat="1" ht="30" customHeight="1" x14ac:dyDescent="0.3">
      <c r="A112" s="205" t="s">
        <v>494</v>
      </c>
      <c r="B112" s="206" t="s">
        <v>50</v>
      </c>
      <c r="C112" s="207"/>
      <c r="D112" s="207"/>
      <c r="E112" s="208">
        <v>422</v>
      </c>
      <c r="F112" s="207"/>
    </row>
    <row r="113" spans="1:6" s="209" customFormat="1" ht="30" customHeight="1" x14ac:dyDescent="0.3">
      <c r="A113" s="205" t="s">
        <v>495</v>
      </c>
      <c r="B113" s="206" t="s">
        <v>60</v>
      </c>
      <c r="C113" s="207"/>
      <c r="D113" s="208">
        <v>395</v>
      </c>
      <c r="E113" s="207"/>
      <c r="F113" s="207"/>
    </row>
    <row r="114" spans="1:6" s="209" customFormat="1" ht="30" customHeight="1" x14ac:dyDescent="0.3">
      <c r="A114" s="205" t="s">
        <v>675</v>
      </c>
      <c r="B114" s="206" t="s">
        <v>95</v>
      </c>
      <c r="C114" s="207"/>
      <c r="D114" s="208">
        <v>197.5</v>
      </c>
      <c r="E114" s="207"/>
      <c r="F114" s="207"/>
    </row>
    <row r="115" spans="1:6" s="209" customFormat="1" ht="30" customHeight="1" x14ac:dyDescent="0.3">
      <c r="A115" s="205" t="s">
        <v>636</v>
      </c>
      <c r="B115" s="206" t="s">
        <v>800</v>
      </c>
      <c r="C115" s="210">
        <v>1341.5</v>
      </c>
      <c r="D115" s="207"/>
      <c r="E115" s="207"/>
      <c r="F115" s="207"/>
    </row>
    <row r="116" spans="1:6" s="209" customFormat="1" ht="30" customHeight="1" x14ac:dyDescent="0.3">
      <c r="A116" s="205" t="s">
        <v>636</v>
      </c>
      <c r="B116" s="206" t="s">
        <v>632</v>
      </c>
      <c r="C116" s="210">
        <v>15420</v>
      </c>
      <c r="D116" s="207"/>
      <c r="E116" s="207"/>
      <c r="F116" s="207"/>
    </row>
    <row r="117" spans="1:6" s="209" customFormat="1" ht="30" customHeight="1" x14ac:dyDescent="0.3">
      <c r="A117" s="205" t="s">
        <v>497</v>
      </c>
      <c r="B117" s="206" t="s">
        <v>81</v>
      </c>
      <c r="C117" s="207"/>
      <c r="D117" s="208">
        <v>395</v>
      </c>
      <c r="E117" s="207"/>
      <c r="F117" s="207"/>
    </row>
    <row r="118" spans="1:6" s="209" customFormat="1" ht="30" customHeight="1" x14ac:dyDescent="0.3">
      <c r="A118" s="205" t="s">
        <v>498</v>
      </c>
      <c r="B118" s="206" t="s">
        <v>52</v>
      </c>
      <c r="C118" s="207"/>
      <c r="D118" s="210">
        <v>5236</v>
      </c>
      <c r="E118" s="207"/>
      <c r="F118" s="207"/>
    </row>
    <row r="119" spans="1:6" s="209" customFormat="1" ht="30" customHeight="1" x14ac:dyDescent="0.3">
      <c r="A119" s="205" t="s">
        <v>590</v>
      </c>
      <c r="B119" s="206" t="s">
        <v>60</v>
      </c>
      <c r="C119" s="207"/>
      <c r="D119" s="208">
        <v>395</v>
      </c>
      <c r="E119" s="207"/>
      <c r="F119" s="207"/>
    </row>
    <row r="120" spans="1:6" s="209" customFormat="1" ht="30" customHeight="1" x14ac:dyDescent="0.3">
      <c r="A120" s="205" t="s">
        <v>703</v>
      </c>
      <c r="B120" s="206" t="s">
        <v>54</v>
      </c>
      <c r="C120" s="207"/>
      <c r="D120" s="208">
        <v>395</v>
      </c>
      <c r="E120" s="207"/>
      <c r="F120" s="207"/>
    </row>
    <row r="121" spans="1:6" s="209" customFormat="1" ht="30" customHeight="1" x14ac:dyDescent="0.3">
      <c r="A121" s="205" t="s">
        <v>591</v>
      </c>
      <c r="B121" s="206" t="s">
        <v>56</v>
      </c>
      <c r="C121" s="207"/>
      <c r="D121" s="208">
        <v>790</v>
      </c>
      <c r="E121" s="207"/>
      <c r="F121" s="207"/>
    </row>
    <row r="122" spans="1:6" s="209" customFormat="1" ht="30" customHeight="1" x14ac:dyDescent="0.3">
      <c r="A122" s="205" t="s">
        <v>592</v>
      </c>
      <c r="B122" s="206" t="s">
        <v>60</v>
      </c>
      <c r="C122" s="207"/>
      <c r="D122" s="208">
        <v>395</v>
      </c>
      <c r="E122" s="207"/>
      <c r="F122" s="207"/>
    </row>
    <row r="123" spans="1:6" s="209" customFormat="1" ht="30" customHeight="1" x14ac:dyDescent="0.3">
      <c r="A123" s="205" t="s">
        <v>592</v>
      </c>
      <c r="B123" s="206" t="s">
        <v>59</v>
      </c>
      <c r="C123" s="207"/>
      <c r="D123" s="207"/>
      <c r="E123" s="210">
        <v>1185</v>
      </c>
      <c r="F123" s="207"/>
    </row>
    <row r="124" spans="1:6" s="209" customFormat="1" ht="30" customHeight="1" x14ac:dyDescent="0.3">
      <c r="A124" s="205" t="s">
        <v>502</v>
      </c>
      <c r="B124" s="206" t="s">
        <v>92</v>
      </c>
      <c r="C124" s="207"/>
      <c r="D124" s="208">
        <v>395</v>
      </c>
      <c r="E124" s="207"/>
      <c r="F124" s="207"/>
    </row>
    <row r="125" spans="1:6" s="209" customFormat="1" ht="30" customHeight="1" x14ac:dyDescent="0.3">
      <c r="A125" s="205" t="s">
        <v>504</v>
      </c>
      <c r="B125" s="206" t="s">
        <v>52</v>
      </c>
      <c r="C125" s="207"/>
      <c r="D125" s="210">
        <v>1580</v>
      </c>
      <c r="E125" s="207"/>
      <c r="F125" s="207"/>
    </row>
    <row r="126" spans="1:6" s="209" customFormat="1" ht="30" customHeight="1" x14ac:dyDescent="0.3">
      <c r="A126" s="205" t="s">
        <v>504</v>
      </c>
      <c r="B126" s="206" t="s">
        <v>50</v>
      </c>
      <c r="C126" s="207"/>
      <c r="D126" s="207"/>
      <c r="E126" s="208">
        <v>395</v>
      </c>
      <c r="F126" s="207"/>
    </row>
    <row r="127" spans="1:6" s="209" customFormat="1" ht="30" customHeight="1" x14ac:dyDescent="0.3">
      <c r="A127" s="205" t="s">
        <v>781</v>
      </c>
      <c r="B127" s="206" t="s">
        <v>92</v>
      </c>
      <c r="C127" s="207"/>
      <c r="D127" s="208">
        <v>790</v>
      </c>
      <c r="E127" s="207"/>
      <c r="F127" s="207"/>
    </row>
    <row r="128" spans="1:6" s="209" customFormat="1" ht="30" customHeight="1" x14ac:dyDescent="0.3">
      <c r="A128" s="205" t="s">
        <v>505</v>
      </c>
      <c r="B128" s="206" t="s">
        <v>52</v>
      </c>
      <c r="C128" s="207"/>
      <c r="D128" s="210">
        <v>1745</v>
      </c>
      <c r="E128" s="207"/>
      <c r="F128" s="207"/>
    </row>
    <row r="129" spans="1:6" s="209" customFormat="1" ht="30" customHeight="1" x14ac:dyDescent="0.3">
      <c r="A129" s="205" t="s">
        <v>505</v>
      </c>
      <c r="B129" s="206" t="s">
        <v>109</v>
      </c>
      <c r="C129" s="207"/>
      <c r="D129" s="208">
        <v>395</v>
      </c>
      <c r="E129" s="207"/>
      <c r="F129" s="207"/>
    </row>
    <row r="130" spans="1:6" s="209" customFormat="1" ht="30" customHeight="1" x14ac:dyDescent="0.3">
      <c r="A130" s="205" t="s">
        <v>681</v>
      </c>
      <c r="B130" s="206" t="s">
        <v>77</v>
      </c>
      <c r="C130" s="208">
        <v>410</v>
      </c>
      <c r="D130" s="207"/>
      <c r="E130" s="207"/>
      <c r="F130" s="207"/>
    </row>
    <row r="131" spans="1:6" s="209" customFormat="1" ht="30" customHeight="1" x14ac:dyDescent="0.3">
      <c r="A131" s="205" t="s">
        <v>506</v>
      </c>
      <c r="B131" s="206" t="s">
        <v>50</v>
      </c>
      <c r="C131" s="207"/>
      <c r="D131" s="207"/>
      <c r="E131" s="208">
        <v>440</v>
      </c>
      <c r="F131" s="207"/>
    </row>
    <row r="132" spans="1:6" s="209" customFormat="1" ht="30" customHeight="1" x14ac:dyDescent="0.3">
      <c r="A132" s="205" t="s">
        <v>683</v>
      </c>
      <c r="B132" s="206" t="s">
        <v>60</v>
      </c>
      <c r="C132" s="207"/>
      <c r="D132" s="208">
        <v>395</v>
      </c>
      <c r="E132" s="207"/>
      <c r="F132" s="207"/>
    </row>
    <row r="133" spans="1:6" s="209" customFormat="1" ht="30" customHeight="1" x14ac:dyDescent="0.3">
      <c r="A133" s="205" t="s">
        <v>594</v>
      </c>
      <c r="B133" s="206" t="s">
        <v>50</v>
      </c>
      <c r="C133" s="207"/>
      <c r="D133" s="207"/>
      <c r="E133" s="208">
        <v>413</v>
      </c>
      <c r="F133" s="207"/>
    </row>
    <row r="134" spans="1:6" s="209" customFormat="1" ht="30" customHeight="1" x14ac:dyDescent="0.3">
      <c r="A134" s="205" t="s">
        <v>597</v>
      </c>
      <c r="B134" s="206" t="s">
        <v>52</v>
      </c>
      <c r="C134" s="207"/>
      <c r="D134" s="208">
        <v>655</v>
      </c>
      <c r="E134" s="207"/>
      <c r="F134" s="207"/>
    </row>
    <row r="135" spans="1:6" s="209" customFormat="1" ht="30" customHeight="1" x14ac:dyDescent="0.3">
      <c r="A135" s="205" t="s">
        <v>517</v>
      </c>
      <c r="B135" s="206" t="s">
        <v>50</v>
      </c>
      <c r="C135" s="207"/>
      <c r="D135" s="207"/>
      <c r="E135" s="208">
        <v>439</v>
      </c>
      <c r="F135" s="207"/>
    </row>
    <row r="136" spans="1:6" s="209" customFormat="1" ht="30" customHeight="1" x14ac:dyDescent="0.3">
      <c r="A136" s="205" t="s">
        <v>517</v>
      </c>
      <c r="B136" s="206" t="s">
        <v>54</v>
      </c>
      <c r="C136" s="207"/>
      <c r="D136" s="208">
        <v>395</v>
      </c>
      <c r="E136" s="207"/>
      <c r="F136" s="207"/>
    </row>
    <row r="137" spans="1:6" s="209" customFormat="1" ht="30" customHeight="1" x14ac:dyDescent="0.3">
      <c r="A137" s="205" t="s">
        <v>730</v>
      </c>
      <c r="B137" s="206" t="s">
        <v>53</v>
      </c>
      <c r="C137" s="207"/>
      <c r="D137" s="210">
        <v>3383</v>
      </c>
      <c r="E137" s="207"/>
      <c r="F137" s="207"/>
    </row>
    <row r="138" spans="1:6" s="209" customFormat="1" ht="30" customHeight="1" x14ac:dyDescent="0.3">
      <c r="A138" s="205" t="s">
        <v>519</v>
      </c>
      <c r="B138" s="206" t="s">
        <v>50</v>
      </c>
      <c r="C138" s="207"/>
      <c r="D138" s="207"/>
      <c r="E138" s="208">
        <v>395</v>
      </c>
      <c r="F138" s="207"/>
    </row>
    <row r="139" spans="1:6" s="209" customFormat="1" ht="30" customHeight="1" x14ac:dyDescent="0.3">
      <c r="A139" s="205" t="s">
        <v>519</v>
      </c>
      <c r="B139" s="206" t="s">
        <v>109</v>
      </c>
      <c r="C139" s="207"/>
      <c r="D139" s="208">
        <v>395</v>
      </c>
      <c r="E139" s="207"/>
      <c r="F139" s="207"/>
    </row>
    <row r="140" spans="1:6" s="209" customFormat="1" ht="30" customHeight="1" x14ac:dyDescent="0.3">
      <c r="A140" s="205" t="s">
        <v>529</v>
      </c>
      <c r="B140" s="206" t="s">
        <v>54</v>
      </c>
      <c r="C140" s="207"/>
      <c r="D140" s="208">
        <v>395</v>
      </c>
      <c r="E140" s="207"/>
      <c r="F140" s="207"/>
    </row>
    <row r="141" spans="1:6" s="209" customFormat="1" ht="30" customHeight="1" x14ac:dyDescent="0.3">
      <c r="A141" s="205" t="s">
        <v>529</v>
      </c>
      <c r="B141" s="206" t="s">
        <v>54</v>
      </c>
      <c r="C141" s="207"/>
      <c r="D141" s="208">
        <v>395</v>
      </c>
      <c r="E141" s="207"/>
      <c r="F141" s="207"/>
    </row>
    <row r="142" spans="1:6" s="209" customFormat="1" ht="30" customHeight="1" x14ac:dyDescent="0.3">
      <c r="A142" s="205" t="s">
        <v>731</v>
      </c>
      <c r="B142" s="206" t="s">
        <v>51</v>
      </c>
      <c r="C142" s="207"/>
      <c r="D142" s="208">
        <v>395</v>
      </c>
      <c r="E142" s="207"/>
      <c r="F142" s="207"/>
    </row>
    <row r="143" spans="1:6" s="209" customFormat="1" ht="30" customHeight="1" x14ac:dyDescent="0.3">
      <c r="A143" s="205" t="s">
        <v>601</v>
      </c>
      <c r="B143" s="206" t="s">
        <v>201</v>
      </c>
      <c r="C143" s="207"/>
      <c r="D143" s="208">
        <v>882</v>
      </c>
      <c r="E143" s="207"/>
      <c r="F143" s="207"/>
    </row>
    <row r="144" spans="1:6" s="209" customFormat="1" ht="30" customHeight="1" x14ac:dyDescent="0.3">
      <c r="A144" s="205" t="s">
        <v>782</v>
      </c>
      <c r="B144" s="206" t="s">
        <v>631</v>
      </c>
      <c r="C144" s="207"/>
      <c r="D144" s="208">
        <v>602</v>
      </c>
      <c r="E144" s="207"/>
      <c r="F144" s="207"/>
    </row>
    <row r="145" spans="1:6" s="209" customFormat="1" ht="30" customHeight="1" x14ac:dyDescent="0.3">
      <c r="A145" s="205" t="s">
        <v>782</v>
      </c>
      <c r="B145" s="206" t="s">
        <v>201</v>
      </c>
      <c r="C145" s="207"/>
      <c r="D145" s="208">
        <v>882</v>
      </c>
      <c r="E145" s="207"/>
      <c r="F145" s="207"/>
    </row>
    <row r="146" spans="1:6" s="209" customFormat="1" ht="30" customHeight="1" x14ac:dyDescent="0.3">
      <c r="A146" s="205" t="s">
        <v>782</v>
      </c>
      <c r="B146" s="206" t="s">
        <v>49</v>
      </c>
      <c r="C146" s="207"/>
      <c r="D146" s="208">
        <v>395</v>
      </c>
      <c r="E146" s="207"/>
      <c r="F146" s="207"/>
    </row>
    <row r="147" spans="1:6" s="209" customFormat="1" ht="30" customHeight="1" x14ac:dyDescent="0.3">
      <c r="A147" s="205" t="s">
        <v>533</v>
      </c>
      <c r="B147" s="206" t="s">
        <v>801</v>
      </c>
      <c r="C147" s="210">
        <v>3950</v>
      </c>
      <c r="D147" s="207"/>
      <c r="E147" s="207"/>
      <c r="F147" s="207"/>
    </row>
    <row r="148" spans="1:6" s="209" customFormat="1" ht="30" customHeight="1" thickBot="1" x14ac:dyDescent="0.35">
      <c r="A148" s="205" t="s">
        <v>802</v>
      </c>
      <c r="B148" s="206" t="s">
        <v>113</v>
      </c>
      <c r="C148" s="207"/>
      <c r="D148" s="207"/>
      <c r="E148" s="208">
        <v>810</v>
      </c>
      <c r="F148" s="207"/>
    </row>
    <row r="149" spans="1:6" s="209" customFormat="1" ht="30" customHeight="1" x14ac:dyDescent="0.3">
      <c r="A149" s="211" t="s">
        <v>82</v>
      </c>
      <c r="B149" s="211"/>
      <c r="C149" s="212">
        <v>86094.9</v>
      </c>
      <c r="D149" s="212">
        <v>61542.5</v>
      </c>
      <c r="E149" s="212">
        <v>15198.5</v>
      </c>
      <c r="F149" s="213"/>
    </row>
    <row r="150" spans="1:6" s="209" customFormat="1" ht="30" customHeight="1" x14ac:dyDescent="0.3">
      <c r="A150" s="214" t="s">
        <v>21</v>
      </c>
      <c r="B150" s="214"/>
      <c r="C150" s="214"/>
      <c r="D150" s="214"/>
      <c r="E150" s="214"/>
      <c r="F150" s="215">
        <v>162835.9</v>
      </c>
    </row>
    <row r="151" spans="1:6" s="209" customFormat="1" ht="30" customHeight="1" x14ac:dyDescent="0.3"/>
    <row r="152" spans="1:6" s="209" customFormat="1" ht="30" customHeight="1" x14ac:dyDescent="0.3"/>
    <row r="153" spans="1:6" s="209" customFormat="1" ht="30" customHeight="1" x14ac:dyDescent="0.3"/>
    <row r="154" spans="1:6" s="209" customFormat="1" ht="30" customHeight="1" x14ac:dyDescent="0.3"/>
    <row r="155" spans="1:6" s="209" customFormat="1" ht="30" customHeight="1" x14ac:dyDescent="0.3"/>
    <row r="156" spans="1:6" s="209" customFormat="1" ht="30" customHeight="1" x14ac:dyDescent="0.3"/>
    <row r="157" spans="1:6" s="209" customFormat="1" ht="30" customHeight="1" x14ac:dyDescent="0.3"/>
    <row r="158" spans="1:6" s="209" customFormat="1" ht="30" customHeight="1" x14ac:dyDescent="0.3"/>
    <row r="159" spans="1:6" s="209" customFormat="1" ht="30" customHeight="1" x14ac:dyDescent="0.3"/>
    <row r="160" spans="1:6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8">
    <mergeCell ref="A43:F43"/>
    <mergeCell ref="A149:B149"/>
    <mergeCell ref="A150:E15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9:E39"/>
    <mergeCell ref="G39:H39"/>
    <mergeCell ref="I39:J39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2" customWidth="1"/>
    <col min="7" max="7" width="8.6640625" customWidth="1"/>
    <col min="8" max="8" width="4.109375" customWidth="1"/>
    <col min="9" max="9" width="10.5546875" customWidth="1"/>
    <col min="10" max="10" width="13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202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1983</v>
      </c>
    </row>
    <row r="7" spans="1:10" x14ac:dyDescent="0.3">
      <c r="A7" t="s">
        <v>7</v>
      </c>
      <c r="C7" s="24">
        <v>1106.5999999999999</v>
      </c>
      <c r="D7" s="23" t="s">
        <v>8</v>
      </c>
      <c r="E7" s="158" t="s">
        <v>9</v>
      </c>
      <c r="F7" s="158"/>
      <c r="G7" s="158"/>
      <c r="I7" s="24">
        <v>3</v>
      </c>
    </row>
    <row r="8" spans="1:10" x14ac:dyDescent="0.3">
      <c r="C8" s="25"/>
      <c r="E8" s="158" t="s">
        <v>10</v>
      </c>
      <c r="F8" s="158"/>
      <c r="G8" s="158"/>
      <c r="I8" s="24" t="s">
        <v>22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248353.84</v>
      </c>
      <c r="F21" s="152"/>
      <c r="G21" s="152">
        <v>235303.63</v>
      </c>
      <c r="H21" s="152"/>
      <c r="I21" s="147">
        <f>E21-G21</f>
        <v>13050.209999999992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248353.84</v>
      </c>
      <c r="F23" s="147"/>
      <c r="G23" s="147">
        <f>G21+G22</f>
        <v>235303.63</v>
      </c>
      <c r="H23" s="147"/>
      <c r="I23" s="147">
        <f>I21+I22</f>
        <v>13050.209999999992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153730.89000000001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72106.055999999982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58561.271999999997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13943.16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30409.368000000002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28683.072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6108.4319999999998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3850.9679999999989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2921.4239999999995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23504.183999999997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240087.93599999996</v>
      </c>
      <c r="J38" s="147"/>
    </row>
    <row r="39" spans="1:10" ht="15" customHeight="1" x14ac:dyDescent="0.3">
      <c r="B39" s="166"/>
      <c r="C39" s="166"/>
      <c r="D39" s="166"/>
      <c r="E39" s="166"/>
      <c r="F39" s="166"/>
      <c r="G39" s="166"/>
      <c r="H39" s="166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203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536</v>
      </c>
      <c r="B48" s="206" t="s">
        <v>93</v>
      </c>
      <c r="C48" s="208">
        <v>771</v>
      </c>
      <c r="D48" s="207"/>
      <c r="E48" s="207"/>
      <c r="F48" s="207"/>
    </row>
    <row r="49" spans="1:6" s="209" customFormat="1" ht="30" customHeight="1" x14ac:dyDescent="0.3">
      <c r="A49" s="205" t="s">
        <v>451</v>
      </c>
      <c r="B49" s="206" t="s">
        <v>406</v>
      </c>
      <c r="C49" s="207"/>
      <c r="D49" s="208">
        <v>278</v>
      </c>
      <c r="E49" s="207"/>
      <c r="F49" s="207"/>
    </row>
    <row r="50" spans="1:6" s="209" customFormat="1" ht="30" customHeight="1" x14ac:dyDescent="0.3">
      <c r="A50" s="205" t="s">
        <v>451</v>
      </c>
      <c r="B50" s="206" t="s">
        <v>56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451</v>
      </c>
      <c r="B51" s="206" t="s">
        <v>51</v>
      </c>
      <c r="C51" s="207"/>
      <c r="D51" s="208">
        <v>278</v>
      </c>
      <c r="E51" s="207"/>
      <c r="F51" s="207"/>
    </row>
    <row r="52" spans="1:6" s="209" customFormat="1" ht="30" customHeight="1" x14ac:dyDescent="0.3">
      <c r="A52" s="205" t="s">
        <v>803</v>
      </c>
      <c r="B52" s="206" t="s">
        <v>56</v>
      </c>
      <c r="C52" s="207"/>
      <c r="D52" s="208">
        <v>834</v>
      </c>
      <c r="E52" s="207"/>
      <c r="F52" s="207"/>
    </row>
    <row r="53" spans="1:6" s="209" customFormat="1" ht="30" customHeight="1" x14ac:dyDescent="0.3">
      <c r="A53" s="205" t="s">
        <v>607</v>
      </c>
      <c r="B53" s="206" t="s">
        <v>143</v>
      </c>
      <c r="C53" s="207"/>
      <c r="D53" s="207"/>
      <c r="E53" s="210">
        <v>1023</v>
      </c>
      <c r="F53" s="207"/>
    </row>
    <row r="54" spans="1:6" s="209" customFormat="1" ht="30" customHeight="1" x14ac:dyDescent="0.3">
      <c r="A54" s="205" t="s">
        <v>648</v>
      </c>
      <c r="B54" s="206" t="s">
        <v>52</v>
      </c>
      <c r="C54" s="207"/>
      <c r="D54" s="208">
        <v>790</v>
      </c>
      <c r="E54" s="207"/>
      <c r="F54" s="207"/>
    </row>
    <row r="55" spans="1:6" s="209" customFormat="1" ht="30" customHeight="1" x14ac:dyDescent="0.3">
      <c r="A55" s="205" t="s">
        <v>456</v>
      </c>
      <c r="B55" s="206" t="s">
        <v>50</v>
      </c>
      <c r="C55" s="207"/>
      <c r="D55" s="207"/>
      <c r="E55" s="208">
        <v>483</v>
      </c>
      <c r="F55" s="207"/>
    </row>
    <row r="56" spans="1:6" s="209" customFormat="1" ht="30" customHeight="1" x14ac:dyDescent="0.3">
      <c r="A56" s="205" t="s">
        <v>462</v>
      </c>
      <c r="B56" s="206" t="s">
        <v>49</v>
      </c>
      <c r="C56" s="207"/>
      <c r="D56" s="208">
        <v>197.5</v>
      </c>
      <c r="E56" s="207"/>
      <c r="F56" s="207"/>
    </row>
    <row r="57" spans="1:6" s="209" customFormat="1" ht="30" customHeight="1" x14ac:dyDescent="0.3">
      <c r="A57" s="205" t="s">
        <v>738</v>
      </c>
      <c r="B57" s="206" t="s">
        <v>69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690</v>
      </c>
      <c r="B58" s="206" t="s">
        <v>109</v>
      </c>
      <c r="C58" s="207"/>
      <c r="D58" s="210">
        <v>1185</v>
      </c>
      <c r="E58" s="207"/>
      <c r="F58" s="207"/>
    </row>
    <row r="59" spans="1:6" s="209" customFormat="1" ht="30" customHeight="1" x14ac:dyDescent="0.3">
      <c r="A59" s="205" t="s">
        <v>804</v>
      </c>
      <c r="B59" s="206" t="s">
        <v>65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612</v>
      </c>
      <c r="B60" s="206" t="s">
        <v>49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614</v>
      </c>
      <c r="B61" s="206" t="s">
        <v>65</v>
      </c>
      <c r="C61" s="207"/>
      <c r="D61" s="208">
        <v>592.5</v>
      </c>
      <c r="E61" s="207"/>
      <c r="F61" s="207"/>
    </row>
    <row r="62" spans="1:6" s="209" customFormat="1" ht="30" customHeight="1" x14ac:dyDescent="0.3">
      <c r="A62" s="205" t="s">
        <v>757</v>
      </c>
      <c r="B62" s="206" t="s">
        <v>51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660</v>
      </c>
      <c r="B63" s="206" t="s">
        <v>63</v>
      </c>
      <c r="C63" s="208">
        <v>410</v>
      </c>
      <c r="D63" s="207"/>
      <c r="E63" s="207"/>
      <c r="F63" s="207"/>
    </row>
    <row r="64" spans="1:6" s="209" customFormat="1" ht="30" customHeight="1" x14ac:dyDescent="0.3">
      <c r="A64" s="205" t="s">
        <v>574</v>
      </c>
      <c r="B64" s="206" t="s">
        <v>480</v>
      </c>
      <c r="C64" s="207"/>
      <c r="D64" s="210">
        <v>8690</v>
      </c>
      <c r="E64" s="207"/>
      <c r="F64" s="207"/>
    </row>
    <row r="65" spans="1:6" s="209" customFormat="1" ht="30" customHeight="1" x14ac:dyDescent="0.3">
      <c r="A65" s="205" t="s">
        <v>578</v>
      </c>
      <c r="B65" s="206" t="s">
        <v>52</v>
      </c>
      <c r="C65" s="207"/>
      <c r="D65" s="210">
        <v>1396</v>
      </c>
      <c r="E65" s="207"/>
      <c r="F65" s="207"/>
    </row>
    <row r="66" spans="1:6" s="209" customFormat="1" ht="30" customHeight="1" x14ac:dyDescent="0.3">
      <c r="A66" s="205" t="s">
        <v>805</v>
      </c>
      <c r="B66" s="206" t="s">
        <v>52</v>
      </c>
      <c r="C66" s="207"/>
      <c r="D66" s="208">
        <v>818</v>
      </c>
      <c r="E66" s="207"/>
      <c r="F66" s="207"/>
    </row>
    <row r="67" spans="1:6" s="209" customFormat="1" ht="30" customHeight="1" x14ac:dyDescent="0.3">
      <c r="A67" s="205" t="s">
        <v>633</v>
      </c>
      <c r="B67" s="206" t="s">
        <v>143</v>
      </c>
      <c r="C67" s="207"/>
      <c r="D67" s="207"/>
      <c r="E67" s="210">
        <v>1203</v>
      </c>
      <c r="F67" s="207"/>
    </row>
    <row r="68" spans="1:6" s="209" customFormat="1" ht="30" customHeight="1" x14ac:dyDescent="0.3">
      <c r="A68" s="205" t="s">
        <v>806</v>
      </c>
      <c r="B68" s="206" t="s">
        <v>143</v>
      </c>
      <c r="C68" s="207"/>
      <c r="D68" s="207"/>
      <c r="E68" s="210">
        <v>1585</v>
      </c>
      <c r="F68" s="207"/>
    </row>
    <row r="69" spans="1:6" s="209" customFormat="1" ht="30" customHeight="1" x14ac:dyDescent="0.3">
      <c r="A69" s="205" t="s">
        <v>677</v>
      </c>
      <c r="B69" s="206" t="s">
        <v>81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681</v>
      </c>
      <c r="B70" s="206" t="s">
        <v>77</v>
      </c>
      <c r="C70" s="208">
        <v>410</v>
      </c>
      <c r="D70" s="207"/>
      <c r="E70" s="207"/>
      <c r="F70" s="207"/>
    </row>
    <row r="71" spans="1:6" s="209" customFormat="1" ht="30" customHeight="1" x14ac:dyDescent="0.3">
      <c r="A71" s="205" t="s">
        <v>512</v>
      </c>
      <c r="B71" s="206" t="s">
        <v>129</v>
      </c>
      <c r="C71" s="207"/>
      <c r="D71" s="207"/>
      <c r="E71" s="210">
        <v>1651</v>
      </c>
      <c r="F71" s="207"/>
    </row>
    <row r="72" spans="1:6" s="209" customFormat="1" ht="30" customHeight="1" x14ac:dyDescent="0.3">
      <c r="A72" s="205" t="s">
        <v>512</v>
      </c>
      <c r="B72" s="206" t="s">
        <v>136</v>
      </c>
      <c r="C72" s="208">
        <v>481</v>
      </c>
      <c r="D72" s="207"/>
      <c r="E72" s="207"/>
      <c r="F72" s="207"/>
    </row>
    <row r="73" spans="1:6" s="209" customFormat="1" ht="30" customHeight="1" x14ac:dyDescent="0.3">
      <c r="A73" s="205" t="s">
        <v>514</v>
      </c>
      <c r="B73" s="206" t="s">
        <v>60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518</v>
      </c>
      <c r="B74" s="206" t="s">
        <v>92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518</v>
      </c>
      <c r="B75" s="206" t="s">
        <v>49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807</v>
      </c>
      <c r="B76" s="206" t="s">
        <v>49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598</v>
      </c>
      <c r="B77" s="206" t="s">
        <v>808</v>
      </c>
      <c r="C77" s="210">
        <v>4580</v>
      </c>
      <c r="D77" s="207"/>
      <c r="E77" s="207"/>
      <c r="F77" s="207"/>
    </row>
    <row r="78" spans="1:6" s="209" customFormat="1" ht="30" customHeight="1" x14ac:dyDescent="0.3">
      <c r="A78" s="205" t="s">
        <v>809</v>
      </c>
      <c r="B78" s="206" t="s">
        <v>143</v>
      </c>
      <c r="C78" s="207"/>
      <c r="D78" s="207"/>
      <c r="E78" s="210">
        <v>1133</v>
      </c>
      <c r="F78" s="207"/>
    </row>
    <row r="79" spans="1:6" s="209" customFormat="1" ht="30" customHeight="1" x14ac:dyDescent="0.3">
      <c r="A79" s="205" t="s">
        <v>731</v>
      </c>
      <c r="B79" s="206" t="s">
        <v>51</v>
      </c>
      <c r="C79" s="207"/>
      <c r="D79" s="208">
        <v>395</v>
      </c>
      <c r="E79" s="207"/>
      <c r="F79" s="207"/>
    </row>
    <row r="80" spans="1:6" s="209" customFormat="1" ht="30" customHeight="1" thickBot="1" x14ac:dyDescent="0.35">
      <c r="A80" s="205" t="s">
        <v>782</v>
      </c>
      <c r="B80" s="206" t="s">
        <v>49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11" t="s">
        <v>82</v>
      </c>
      <c r="B81" s="211"/>
      <c r="C81" s="212">
        <v>6652</v>
      </c>
      <c r="D81" s="212">
        <v>19682</v>
      </c>
      <c r="E81" s="212">
        <v>7078</v>
      </c>
      <c r="F81" s="213"/>
    </row>
    <row r="82" spans="1:6" s="209" customFormat="1" ht="30" customHeight="1" x14ac:dyDescent="0.3">
      <c r="A82" s="214" t="s">
        <v>21</v>
      </c>
      <c r="B82" s="214"/>
      <c r="C82" s="214"/>
      <c r="D82" s="214"/>
      <c r="E82" s="214"/>
      <c r="F82" s="215">
        <v>33412</v>
      </c>
    </row>
    <row r="83" spans="1:6" s="209" customFormat="1" ht="30" customHeight="1" x14ac:dyDescent="0.3"/>
    <row r="84" spans="1:6" s="209" customFormat="1" ht="30" customHeight="1" x14ac:dyDescent="0.3"/>
    <row r="85" spans="1:6" s="209" customFormat="1" ht="30" customHeight="1" x14ac:dyDescent="0.3"/>
    <row r="86" spans="1:6" s="209" customFormat="1" ht="30" customHeight="1" x14ac:dyDescent="0.3"/>
    <row r="87" spans="1:6" s="209" customFormat="1" ht="30" customHeight="1" x14ac:dyDescent="0.3"/>
    <row r="88" spans="1:6" s="209" customFormat="1" ht="30" customHeight="1" x14ac:dyDescent="0.3"/>
    <row r="89" spans="1:6" s="209" customFormat="1" ht="30" customHeight="1" x14ac:dyDescent="0.3"/>
    <row r="90" spans="1:6" s="209" customFormat="1" ht="30" customHeight="1" x14ac:dyDescent="0.3"/>
    <row r="91" spans="1:6" s="209" customFormat="1" ht="30" customHeight="1" x14ac:dyDescent="0.3"/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pans="1:6" s="209" customFormat="1" ht="30" customHeight="1" x14ac:dyDescent="0.3"/>
    <row r="98" spans="1:6" s="209" customFormat="1" ht="30" customHeight="1" x14ac:dyDescent="0.3"/>
    <row r="99" spans="1:6" s="209" customFormat="1" ht="30" customHeight="1" x14ac:dyDescent="0.3"/>
    <row r="100" spans="1:6" s="209" customFormat="1" ht="30" customHeight="1" x14ac:dyDescent="0.3"/>
    <row r="101" spans="1:6" s="209" customFormat="1" ht="30" customHeight="1" x14ac:dyDescent="0.3">
      <c r="A101" s="68"/>
      <c r="B101" s="68"/>
      <c r="C101" s="68"/>
      <c r="D101" s="68"/>
      <c r="E101" s="68"/>
      <c r="F101" s="68"/>
    </row>
    <row r="102" spans="1:6" s="209" customFormat="1" ht="30" customHeight="1" x14ac:dyDescent="0.3">
      <c r="A102" s="68"/>
      <c r="B102" s="68"/>
      <c r="C102" s="68"/>
      <c r="D102" s="68"/>
      <c r="E102" s="68"/>
      <c r="F102" s="68"/>
    </row>
    <row r="103" spans="1:6" s="209" customFormat="1" ht="30" customHeight="1" x14ac:dyDescent="0.3"/>
    <row r="104" spans="1:6" s="209" customFormat="1" ht="30" customHeight="1" x14ac:dyDescent="0.3"/>
    <row r="105" spans="1:6" s="209" customFormat="1" ht="30" customHeight="1" x14ac:dyDescent="0.3"/>
    <row r="106" spans="1:6" s="209" customFormat="1" ht="30" customHeight="1" x14ac:dyDescent="0.3"/>
    <row r="107" spans="1:6" s="209" customFormat="1" ht="30" customHeight="1" x14ac:dyDescent="0.3"/>
    <row r="108" spans="1:6" s="209" customFormat="1" ht="30" customHeight="1" x14ac:dyDescent="0.3"/>
    <row r="109" spans="1:6" s="209" customFormat="1" ht="30" customHeight="1" x14ac:dyDescent="0.3"/>
    <row r="110" spans="1:6" s="209" customFormat="1" ht="30" customHeight="1" x14ac:dyDescent="0.3"/>
    <row r="111" spans="1:6" s="209" customFormat="1" ht="30" customHeight="1" x14ac:dyDescent="0.3"/>
    <row r="112" spans="1:6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6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9:F39"/>
    <mergeCell ref="G39:H39"/>
    <mergeCell ref="B36:E36"/>
    <mergeCell ref="G36:H36"/>
    <mergeCell ref="I36:J36"/>
    <mergeCell ref="B37:E37"/>
    <mergeCell ref="G37:H37"/>
    <mergeCell ref="I37:J37"/>
    <mergeCell ref="A41:F41"/>
    <mergeCell ref="A81:B81"/>
    <mergeCell ref="A82:E82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0.5546875" customWidth="1"/>
    <col min="6" max="6" width="10.44140625" customWidth="1"/>
    <col min="7" max="7" width="8.6640625" customWidth="1"/>
    <col min="8" max="8" width="4.109375" customWidth="1"/>
    <col min="9" max="9" width="11.109375" customWidth="1"/>
    <col min="10" max="10" width="13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83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1973</v>
      </c>
    </row>
    <row r="7" spans="1:10" x14ac:dyDescent="0.3">
      <c r="A7" t="s">
        <v>7</v>
      </c>
      <c r="C7" s="24">
        <v>3449.6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70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43104</v>
      </c>
      <c r="J11" s="246">
        <v>43469</v>
      </c>
    </row>
    <row r="12" spans="1:10" x14ac:dyDescent="0.3">
      <c r="A12" t="s">
        <v>12</v>
      </c>
      <c r="G12" t="s">
        <v>13</v>
      </c>
      <c r="H12" s="28"/>
      <c r="I12" s="235">
        <v>21.59</v>
      </c>
      <c r="J12" s="234">
        <v>22.66</v>
      </c>
    </row>
    <row r="13" spans="1:10" x14ac:dyDescent="0.3">
      <c r="I13" s="31"/>
      <c r="J13" s="25"/>
    </row>
    <row r="14" spans="1:10" x14ac:dyDescent="0.3">
      <c r="H14" s="28"/>
      <c r="I14" s="31"/>
      <c r="J14" s="25"/>
    </row>
    <row r="15" spans="1:10" ht="16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962197.29</v>
      </c>
      <c r="F21" s="152"/>
      <c r="G21" s="152">
        <v>980909.61</v>
      </c>
      <c r="H21" s="152"/>
      <c r="I21" s="147">
        <f>E21-G21</f>
        <v>-18712.319999999949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962197.29</v>
      </c>
      <c r="F23" s="147"/>
      <c r="G23" s="147">
        <f>G21+G22</f>
        <v>980909.61</v>
      </c>
      <c r="H23" s="147"/>
      <c r="I23" s="147">
        <f>I21+I22</f>
        <v>-18712.319999999949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269453.32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5.21</v>
      </c>
      <c r="H28" s="149"/>
      <c r="I28" s="147">
        <f>G28*$C$7*12</f>
        <v>215668.99200000003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182552.83199999999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43464.959999999999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4.3899999999999997</v>
      </c>
      <c r="H31" s="146"/>
      <c r="I31" s="147">
        <f t="shared" ref="I31:I37" si="0">G31*$C$7*12</f>
        <v>181724.92799999999</v>
      </c>
      <c r="J31" s="147"/>
    </row>
    <row r="32" spans="1:10" ht="25.05" customHeight="1" x14ac:dyDescent="0.3">
      <c r="A32" s="38">
        <v>5</v>
      </c>
      <c r="B32" s="145" t="s">
        <v>86</v>
      </c>
      <c r="C32" s="145"/>
      <c r="D32" s="145"/>
      <c r="E32" s="145"/>
      <c r="F32" s="33" t="s">
        <v>13</v>
      </c>
      <c r="G32" s="146">
        <v>2.1629999999999998</v>
      </c>
      <c r="H32" s="146"/>
      <c r="I32" s="147">
        <f t="shared" si="0"/>
        <v>89537.817599999995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2.29</v>
      </c>
      <c r="H33" s="146"/>
      <c r="I33" s="147">
        <f t="shared" si="0"/>
        <v>94795.008000000002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19041.792000000001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12004.607999999998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9106.9439999999995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73269.503999999986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921167.38560000004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88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604</v>
      </c>
      <c r="B48" s="206" t="s">
        <v>70</v>
      </c>
      <c r="C48" s="207"/>
      <c r="D48" s="208">
        <v>556</v>
      </c>
      <c r="E48" s="207"/>
      <c r="F48" s="207"/>
    </row>
    <row r="49" spans="1:6" s="209" customFormat="1" ht="30" customHeight="1" x14ac:dyDescent="0.3">
      <c r="A49" s="205" t="s">
        <v>605</v>
      </c>
      <c r="B49" s="206" t="s">
        <v>111</v>
      </c>
      <c r="C49" s="208">
        <v>257</v>
      </c>
      <c r="D49" s="207"/>
      <c r="E49" s="207"/>
      <c r="F49" s="207"/>
    </row>
    <row r="50" spans="1:6" s="209" customFormat="1" ht="30" customHeight="1" x14ac:dyDescent="0.3">
      <c r="A50" s="205" t="s">
        <v>450</v>
      </c>
      <c r="B50" s="206" t="s">
        <v>51</v>
      </c>
      <c r="C50" s="207"/>
      <c r="D50" s="208">
        <v>139</v>
      </c>
      <c r="E50" s="207"/>
      <c r="F50" s="207"/>
    </row>
    <row r="51" spans="1:6" s="209" customFormat="1" ht="30" customHeight="1" x14ac:dyDescent="0.3">
      <c r="A51" s="205" t="s">
        <v>452</v>
      </c>
      <c r="B51" s="206" t="s">
        <v>59</v>
      </c>
      <c r="C51" s="207"/>
      <c r="D51" s="207"/>
      <c r="E51" s="208">
        <v>257</v>
      </c>
      <c r="F51" s="207"/>
    </row>
    <row r="52" spans="1:6" s="209" customFormat="1" ht="30" customHeight="1" x14ac:dyDescent="0.3">
      <c r="A52" s="205" t="s">
        <v>606</v>
      </c>
      <c r="B52" s="206" t="s">
        <v>52</v>
      </c>
      <c r="C52" s="207"/>
      <c r="D52" s="208">
        <v>556</v>
      </c>
      <c r="E52" s="207"/>
      <c r="F52" s="207"/>
    </row>
    <row r="53" spans="1:6" s="209" customFormat="1" ht="30" customHeight="1" x14ac:dyDescent="0.3">
      <c r="A53" s="205" t="s">
        <v>607</v>
      </c>
      <c r="B53" s="206" t="s">
        <v>70</v>
      </c>
      <c r="C53" s="207"/>
      <c r="D53" s="208">
        <v>914</v>
      </c>
      <c r="E53" s="207"/>
      <c r="F53" s="207"/>
    </row>
    <row r="54" spans="1:6" s="209" customFormat="1" ht="30" customHeight="1" x14ac:dyDescent="0.3">
      <c r="A54" s="205" t="s">
        <v>538</v>
      </c>
      <c r="B54" s="206" t="s">
        <v>143</v>
      </c>
      <c r="C54" s="207"/>
      <c r="D54" s="207"/>
      <c r="E54" s="210">
        <v>1115.8</v>
      </c>
      <c r="F54" s="207"/>
    </row>
    <row r="55" spans="1:6" s="209" customFormat="1" ht="30" customHeight="1" x14ac:dyDescent="0.3">
      <c r="A55" s="205" t="s">
        <v>538</v>
      </c>
      <c r="B55" s="206" t="s">
        <v>143</v>
      </c>
      <c r="C55" s="207"/>
      <c r="D55" s="207"/>
      <c r="E55" s="210">
        <v>1132.8</v>
      </c>
      <c r="F55" s="207"/>
    </row>
    <row r="56" spans="1:6" s="209" customFormat="1" ht="30" customHeight="1" x14ac:dyDescent="0.3">
      <c r="A56" s="205" t="s">
        <v>454</v>
      </c>
      <c r="B56" s="206" t="s">
        <v>52</v>
      </c>
      <c r="C56" s="207"/>
      <c r="D56" s="208">
        <v>790</v>
      </c>
      <c r="E56" s="207"/>
      <c r="F56" s="207"/>
    </row>
    <row r="57" spans="1:6" s="209" customFormat="1" ht="30" customHeight="1" x14ac:dyDescent="0.3">
      <c r="A57" s="205" t="s">
        <v>608</v>
      </c>
      <c r="B57" s="206" t="s">
        <v>49</v>
      </c>
      <c r="C57" s="207"/>
      <c r="D57" s="208">
        <v>790</v>
      </c>
      <c r="E57" s="207"/>
      <c r="F57" s="207"/>
    </row>
    <row r="58" spans="1:6" s="209" customFormat="1" ht="30" customHeight="1" x14ac:dyDescent="0.3">
      <c r="A58" s="205" t="s">
        <v>455</v>
      </c>
      <c r="B58" s="206" t="s">
        <v>91</v>
      </c>
      <c r="C58" s="207"/>
      <c r="D58" s="207"/>
      <c r="E58" s="208">
        <v>790</v>
      </c>
      <c r="F58" s="207"/>
    </row>
    <row r="59" spans="1:6" s="209" customFormat="1" ht="30" customHeight="1" x14ac:dyDescent="0.3">
      <c r="A59" s="205" t="s">
        <v>609</v>
      </c>
      <c r="B59" s="206" t="s">
        <v>610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456</v>
      </c>
      <c r="B60" s="206" t="s">
        <v>62</v>
      </c>
      <c r="C60" s="210">
        <v>1185</v>
      </c>
      <c r="D60" s="207"/>
      <c r="E60" s="207"/>
      <c r="F60" s="207"/>
    </row>
    <row r="61" spans="1:6" s="209" customFormat="1" ht="30" customHeight="1" x14ac:dyDescent="0.3">
      <c r="A61" s="205" t="s">
        <v>458</v>
      </c>
      <c r="B61" s="206" t="s">
        <v>59</v>
      </c>
      <c r="C61" s="207"/>
      <c r="D61" s="207"/>
      <c r="E61" s="208">
        <v>497</v>
      </c>
      <c r="F61" s="207"/>
    </row>
    <row r="62" spans="1:6" s="209" customFormat="1" ht="30" customHeight="1" x14ac:dyDescent="0.3">
      <c r="A62" s="205" t="s">
        <v>460</v>
      </c>
      <c r="B62" s="206" t="s">
        <v>50</v>
      </c>
      <c r="C62" s="207"/>
      <c r="D62" s="207"/>
      <c r="E62" s="208">
        <v>466</v>
      </c>
      <c r="F62" s="207"/>
    </row>
    <row r="63" spans="1:6" s="209" customFormat="1" ht="30" customHeight="1" x14ac:dyDescent="0.3">
      <c r="A63" s="205" t="s">
        <v>461</v>
      </c>
      <c r="B63" s="206" t="s">
        <v>103</v>
      </c>
      <c r="C63" s="210">
        <v>1580</v>
      </c>
      <c r="D63" s="207"/>
      <c r="E63" s="207"/>
      <c r="F63" s="207"/>
    </row>
    <row r="64" spans="1:6" s="209" customFormat="1" ht="30" customHeight="1" x14ac:dyDescent="0.3">
      <c r="A64" s="205" t="s">
        <v>461</v>
      </c>
      <c r="B64" s="206" t="s">
        <v>103</v>
      </c>
      <c r="C64" s="210">
        <v>1580</v>
      </c>
      <c r="D64" s="207"/>
      <c r="E64" s="207"/>
      <c r="F64" s="207"/>
    </row>
    <row r="65" spans="1:6" s="209" customFormat="1" ht="30" customHeight="1" x14ac:dyDescent="0.3">
      <c r="A65" s="205" t="s">
        <v>462</v>
      </c>
      <c r="B65" s="206" t="s">
        <v>57</v>
      </c>
      <c r="C65" s="207"/>
      <c r="D65" s="208">
        <v>197.5</v>
      </c>
      <c r="E65" s="207"/>
      <c r="F65" s="207"/>
    </row>
    <row r="66" spans="1:6" s="209" customFormat="1" ht="30" customHeight="1" x14ac:dyDescent="0.3">
      <c r="A66" s="205" t="s">
        <v>463</v>
      </c>
      <c r="B66" s="206" t="s">
        <v>49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546</v>
      </c>
      <c r="B67" s="206" t="s">
        <v>611</v>
      </c>
      <c r="C67" s="207"/>
      <c r="D67" s="207"/>
      <c r="E67" s="208">
        <v>463</v>
      </c>
      <c r="F67" s="207"/>
    </row>
    <row r="68" spans="1:6" s="209" customFormat="1" ht="30" customHeight="1" x14ac:dyDescent="0.3">
      <c r="A68" s="205" t="s">
        <v>547</v>
      </c>
      <c r="B68" s="206" t="s">
        <v>53</v>
      </c>
      <c r="C68" s="207"/>
      <c r="D68" s="208">
        <v>790</v>
      </c>
      <c r="E68" s="207"/>
      <c r="F68" s="207"/>
    </row>
    <row r="69" spans="1:6" s="209" customFormat="1" ht="30" customHeight="1" x14ac:dyDescent="0.3">
      <c r="A69" s="205" t="s">
        <v>547</v>
      </c>
      <c r="B69" s="206" t="s">
        <v>52</v>
      </c>
      <c r="C69" s="207"/>
      <c r="D69" s="208">
        <v>905</v>
      </c>
      <c r="E69" s="207"/>
      <c r="F69" s="207"/>
    </row>
    <row r="70" spans="1:6" s="209" customFormat="1" ht="30" customHeight="1" x14ac:dyDescent="0.3">
      <c r="A70" s="205" t="s">
        <v>467</v>
      </c>
      <c r="B70" s="206" t="s">
        <v>49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612</v>
      </c>
      <c r="B71" s="206" t="s">
        <v>59</v>
      </c>
      <c r="C71" s="207"/>
      <c r="D71" s="207"/>
      <c r="E71" s="208">
        <v>395</v>
      </c>
      <c r="F71" s="207"/>
    </row>
    <row r="72" spans="1:6" s="209" customFormat="1" ht="30" customHeight="1" x14ac:dyDescent="0.3">
      <c r="A72" s="205" t="s">
        <v>613</v>
      </c>
      <c r="B72" s="206" t="s">
        <v>50</v>
      </c>
      <c r="C72" s="207"/>
      <c r="D72" s="207"/>
      <c r="E72" s="208">
        <v>463</v>
      </c>
      <c r="F72" s="207"/>
    </row>
    <row r="73" spans="1:6" s="209" customFormat="1" ht="30" customHeight="1" x14ac:dyDescent="0.3">
      <c r="A73" s="205" t="s">
        <v>468</v>
      </c>
      <c r="B73" s="206" t="s">
        <v>52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552</v>
      </c>
      <c r="B74" s="206" t="s">
        <v>208</v>
      </c>
      <c r="C74" s="207"/>
      <c r="D74" s="207"/>
      <c r="E74" s="208">
        <v>926</v>
      </c>
      <c r="F74" s="207"/>
    </row>
    <row r="75" spans="1:6" s="209" customFormat="1" ht="30" customHeight="1" x14ac:dyDescent="0.3">
      <c r="A75" s="205" t="s">
        <v>555</v>
      </c>
      <c r="B75" s="206" t="s">
        <v>50</v>
      </c>
      <c r="C75" s="207"/>
      <c r="D75" s="207"/>
      <c r="E75" s="208">
        <v>429</v>
      </c>
      <c r="F75" s="207"/>
    </row>
    <row r="76" spans="1:6" s="209" customFormat="1" ht="30" customHeight="1" x14ac:dyDescent="0.3">
      <c r="A76" s="205" t="s">
        <v>555</v>
      </c>
      <c r="B76" s="206" t="s">
        <v>51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614</v>
      </c>
      <c r="B77" s="206" t="s">
        <v>62</v>
      </c>
      <c r="C77" s="210">
        <v>3160</v>
      </c>
      <c r="D77" s="207"/>
      <c r="E77" s="207"/>
      <c r="F77" s="207"/>
    </row>
    <row r="78" spans="1:6" s="209" customFormat="1" ht="30" customHeight="1" x14ac:dyDescent="0.3">
      <c r="A78" s="205" t="s">
        <v>469</v>
      </c>
      <c r="B78" s="206" t="s">
        <v>49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469</v>
      </c>
      <c r="B79" s="206" t="s">
        <v>52</v>
      </c>
      <c r="C79" s="207"/>
      <c r="D79" s="210">
        <v>1519</v>
      </c>
      <c r="E79" s="207"/>
      <c r="F79" s="207"/>
    </row>
    <row r="80" spans="1:6" s="209" customFormat="1" ht="30" customHeight="1" x14ac:dyDescent="0.3">
      <c r="A80" s="205" t="s">
        <v>470</v>
      </c>
      <c r="B80" s="206" t="s">
        <v>63</v>
      </c>
      <c r="C80" s="208">
        <v>410</v>
      </c>
      <c r="D80" s="207"/>
      <c r="E80" s="207"/>
      <c r="F80" s="207"/>
    </row>
    <row r="81" spans="1:6" s="209" customFormat="1" ht="30" customHeight="1" x14ac:dyDescent="0.3">
      <c r="A81" s="205" t="s">
        <v>471</v>
      </c>
      <c r="B81" s="206" t="s">
        <v>66</v>
      </c>
      <c r="C81" s="207"/>
      <c r="D81" s="208">
        <v>395</v>
      </c>
      <c r="E81" s="207"/>
      <c r="F81" s="207"/>
    </row>
    <row r="82" spans="1:6" s="209" customFormat="1" ht="30" customHeight="1" x14ac:dyDescent="0.3">
      <c r="A82" s="205" t="s">
        <v>471</v>
      </c>
      <c r="B82" s="206" t="s">
        <v>49</v>
      </c>
      <c r="C82" s="207"/>
      <c r="D82" s="208">
        <v>790</v>
      </c>
      <c r="E82" s="207"/>
      <c r="F82" s="207"/>
    </row>
    <row r="83" spans="1:6" s="209" customFormat="1" ht="30" customHeight="1" x14ac:dyDescent="0.3">
      <c r="A83" s="205" t="s">
        <v>472</v>
      </c>
      <c r="B83" s="206" t="s">
        <v>53</v>
      </c>
      <c r="C83" s="207"/>
      <c r="D83" s="208">
        <v>395</v>
      </c>
      <c r="E83" s="207"/>
      <c r="F83" s="207"/>
    </row>
    <row r="84" spans="1:6" s="209" customFormat="1" ht="30" customHeight="1" x14ac:dyDescent="0.3">
      <c r="A84" s="205" t="s">
        <v>615</v>
      </c>
      <c r="B84" s="206" t="s">
        <v>66</v>
      </c>
      <c r="C84" s="207"/>
      <c r="D84" s="208">
        <v>197.5</v>
      </c>
      <c r="E84" s="207"/>
      <c r="F84" s="207"/>
    </row>
    <row r="85" spans="1:6" s="209" customFormat="1" ht="30" customHeight="1" x14ac:dyDescent="0.3">
      <c r="A85" s="205" t="s">
        <v>567</v>
      </c>
      <c r="B85" s="206" t="s">
        <v>50</v>
      </c>
      <c r="C85" s="207"/>
      <c r="D85" s="207"/>
      <c r="E85" s="208">
        <v>212.5</v>
      </c>
      <c r="F85" s="207"/>
    </row>
    <row r="86" spans="1:6" s="209" customFormat="1" ht="30" customHeight="1" x14ac:dyDescent="0.3">
      <c r="A86" s="205" t="s">
        <v>616</v>
      </c>
      <c r="B86" s="206" t="s">
        <v>60</v>
      </c>
      <c r="C86" s="207"/>
      <c r="D86" s="208">
        <v>395</v>
      </c>
      <c r="E86" s="207"/>
      <c r="F86" s="207"/>
    </row>
    <row r="87" spans="1:6" s="209" customFormat="1" ht="30" customHeight="1" x14ac:dyDescent="0.3">
      <c r="A87" s="205" t="s">
        <v>616</v>
      </c>
      <c r="B87" s="206" t="s">
        <v>60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617</v>
      </c>
      <c r="B88" s="206" t="s">
        <v>59</v>
      </c>
      <c r="C88" s="207"/>
      <c r="D88" s="207"/>
      <c r="E88" s="208">
        <v>529</v>
      </c>
      <c r="F88" s="207"/>
    </row>
    <row r="89" spans="1:6" s="209" customFormat="1" ht="30" customHeight="1" x14ac:dyDescent="0.3">
      <c r="A89" s="205" t="s">
        <v>474</v>
      </c>
      <c r="B89" s="206" t="s">
        <v>50</v>
      </c>
      <c r="C89" s="207"/>
      <c r="D89" s="207"/>
      <c r="E89" s="208">
        <v>413</v>
      </c>
      <c r="F89" s="207"/>
    </row>
    <row r="90" spans="1:6" s="209" customFormat="1" ht="30" customHeight="1" x14ac:dyDescent="0.3">
      <c r="A90" s="205" t="s">
        <v>476</v>
      </c>
      <c r="B90" s="206" t="s">
        <v>50</v>
      </c>
      <c r="C90" s="207"/>
      <c r="D90" s="207"/>
      <c r="E90" s="208">
        <v>440</v>
      </c>
      <c r="F90" s="207"/>
    </row>
    <row r="91" spans="1:6" s="209" customFormat="1" ht="30" customHeight="1" x14ac:dyDescent="0.3">
      <c r="A91" s="205" t="s">
        <v>476</v>
      </c>
      <c r="B91" s="206" t="s">
        <v>66</v>
      </c>
      <c r="C91" s="207"/>
      <c r="D91" s="208">
        <v>395</v>
      </c>
      <c r="E91" s="207"/>
      <c r="F91" s="207"/>
    </row>
    <row r="92" spans="1:6" s="209" customFormat="1" ht="30" customHeight="1" x14ac:dyDescent="0.3">
      <c r="A92" s="205" t="s">
        <v>476</v>
      </c>
      <c r="B92" s="206" t="s">
        <v>49</v>
      </c>
      <c r="C92" s="207"/>
      <c r="D92" s="208">
        <v>790</v>
      </c>
      <c r="E92" s="207"/>
      <c r="F92" s="207"/>
    </row>
    <row r="93" spans="1:6" s="209" customFormat="1" ht="30" customHeight="1" x14ac:dyDescent="0.3">
      <c r="A93" s="205" t="s">
        <v>572</v>
      </c>
      <c r="B93" s="206" t="s">
        <v>73</v>
      </c>
      <c r="C93" s="207"/>
      <c r="D93" s="208">
        <v>790</v>
      </c>
      <c r="E93" s="207"/>
      <c r="F93" s="207"/>
    </row>
    <row r="94" spans="1:6" s="209" customFormat="1" ht="30" customHeight="1" x14ac:dyDescent="0.3">
      <c r="A94" s="205" t="s">
        <v>478</v>
      </c>
      <c r="B94" s="206" t="s">
        <v>73</v>
      </c>
      <c r="C94" s="207"/>
      <c r="D94" s="208">
        <v>395</v>
      </c>
      <c r="E94" s="207"/>
      <c r="F94" s="207"/>
    </row>
    <row r="95" spans="1:6" s="209" customFormat="1" ht="30" customHeight="1" x14ac:dyDescent="0.3">
      <c r="A95" s="205" t="s">
        <v>618</v>
      </c>
      <c r="B95" s="206" t="s">
        <v>50</v>
      </c>
      <c r="C95" s="207"/>
      <c r="D95" s="207"/>
      <c r="E95" s="208">
        <v>410</v>
      </c>
      <c r="F95" s="207"/>
    </row>
    <row r="96" spans="1:6" s="209" customFormat="1" ht="30" customHeight="1" x14ac:dyDescent="0.3">
      <c r="A96" s="205" t="s">
        <v>619</v>
      </c>
      <c r="B96" s="206" t="s">
        <v>50</v>
      </c>
      <c r="C96" s="207"/>
      <c r="D96" s="207"/>
      <c r="E96" s="208">
        <v>410</v>
      </c>
      <c r="F96" s="207"/>
    </row>
    <row r="97" spans="1:6" s="209" customFormat="1" ht="30" customHeight="1" x14ac:dyDescent="0.3">
      <c r="A97" s="205" t="s">
        <v>574</v>
      </c>
      <c r="B97" s="206" t="s">
        <v>620</v>
      </c>
      <c r="C97" s="210">
        <v>3228</v>
      </c>
      <c r="D97" s="207"/>
      <c r="E97" s="207"/>
      <c r="F97" s="207"/>
    </row>
    <row r="98" spans="1:6" s="209" customFormat="1" ht="30" customHeight="1" x14ac:dyDescent="0.3">
      <c r="A98" s="205" t="s">
        <v>621</v>
      </c>
      <c r="B98" s="206" t="s">
        <v>480</v>
      </c>
      <c r="C98" s="207"/>
      <c r="D98" s="210">
        <v>14220</v>
      </c>
      <c r="E98" s="207"/>
      <c r="F98" s="207"/>
    </row>
    <row r="99" spans="1:6" s="209" customFormat="1" ht="30" customHeight="1" x14ac:dyDescent="0.3">
      <c r="A99" s="205" t="s">
        <v>479</v>
      </c>
      <c r="B99" s="206" t="s">
        <v>620</v>
      </c>
      <c r="C99" s="210">
        <v>3598</v>
      </c>
      <c r="D99" s="207"/>
      <c r="E99" s="207"/>
      <c r="F99" s="207"/>
    </row>
    <row r="100" spans="1:6" s="209" customFormat="1" ht="30" customHeight="1" x14ac:dyDescent="0.3">
      <c r="A100" s="205" t="s">
        <v>622</v>
      </c>
      <c r="B100" s="206" t="s">
        <v>291</v>
      </c>
      <c r="C100" s="210">
        <v>1000</v>
      </c>
      <c r="D100" s="207"/>
      <c r="E100" s="207"/>
      <c r="F100" s="207"/>
    </row>
    <row r="101" spans="1:6" s="209" customFormat="1" ht="30" customHeight="1" x14ac:dyDescent="0.3">
      <c r="A101" s="205" t="s">
        <v>578</v>
      </c>
      <c r="B101" s="206" t="s">
        <v>291</v>
      </c>
      <c r="C101" s="210">
        <v>1790</v>
      </c>
      <c r="D101" s="207"/>
      <c r="E101" s="207"/>
      <c r="F101" s="207"/>
    </row>
    <row r="102" spans="1:6" s="209" customFormat="1" ht="30" customHeight="1" x14ac:dyDescent="0.3">
      <c r="A102" s="205" t="s">
        <v>623</v>
      </c>
      <c r="B102" s="206" t="s">
        <v>132</v>
      </c>
      <c r="C102" s="207"/>
      <c r="D102" s="207"/>
      <c r="E102" s="208">
        <v>197.5</v>
      </c>
      <c r="F102" s="207"/>
    </row>
    <row r="103" spans="1:6" s="209" customFormat="1" ht="30" customHeight="1" x14ac:dyDescent="0.3">
      <c r="A103" s="205" t="s">
        <v>624</v>
      </c>
      <c r="B103" s="206" t="s">
        <v>143</v>
      </c>
      <c r="C103" s="207"/>
      <c r="D103" s="207"/>
      <c r="E103" s="210">
        <v>1171.5</v>
      </c>
      <c r="F103" s="207"/>
    </row>
    <row r="104" spans="1:6" s="209" customFormat="1" ht="30" customHeight="1" x14ac:dyDescent="0.3">
      <c r="A104" s="205" t="s">
        <v>580</v>
      </c>
      <c r="B104" s="206" t="s">
        <v>625</v>
      </c>
      <c r="C104" s="210">
        <v>3400</v>
      </c>
      <c r="D104" s="207"/>
      <c r="E104" s="207"/>
      <c r="F104" s="207"/>
    </row>
    <row r="105" spans="1:6" s="209" customFormat="1" ht="30" customHeight="1" x14ac:dyDescent="0.3">
      <c r="A105" s="205" t="s">
        <v>626</v>
      </c>
      <c r="B105" s="206" t="s">
        <v>620</v>
      </c>
      <c r="C105" s="210">
        <v>1658</v>
      </c>
      <c r="D105" s="207"/>
      <c r="E105" s="207"/>
      <c r="F105" s="207"/>
    </row>
    <row r="106" spans="1:6" s="209" customFormat="1" ht="30" customHeight="1" x14ac:dyDescent="0.3">
      <c r="A106" s="205" t="s">
        <v>627</v>
      </c>
      <c r="B106" s="206" t="s">
        <v>65</v>
      </c>
      <c r="C106" s="207"/>
      <c r="D106" s="208">
        <v>395</v>
      </c>
      <c r="E106" s="207"/>
      <c r="F106" s="207"/>
    </row>
    <row r="107" spans="1:6" s="209" customFormat="1" ht="30" customHeight="1" x14ac:dyDescent="0.3">
      <c r="A107" s="205" t="s">
        <v>628</v>
      </c>
      <c r="B107" s="206" t="s">
        <v>92</v>
      </c>
      <c r="C107" s="207"/>
      <c r="D107" s="208">
        <v>790</v>
      </c>
      <c r="E107" s="207"/>
      <c r="F107" s="207"/>
    </row>
    <row r="108" spans="1:6" s="209" customFormat="1" ht="30" customHeight="1" x14ac:dyDescent="0.3">
      <c r="A108" s="205" t="s">
        <v>629</v>
      </c>
      <c r="B108" s="206" t="s">
        <v>92</v>
      </c>
      <c r="C108" s="207"/>
      <c r="D108" s="208">
        <v>790</v>
      </c>
      <c r="E108" s="207"/>
      <c r="F108" s="207"/>
    </row>
    <row r="109" spans="1:6" s="209" customFormat="1" ht="30" customHeight="1" x14ac:dyDescent="0.3">
      <c r="A109" s="205" t="s">
        <v>485</v>
      </c>
      <c r="B109" s="206" t="s">
        <v>486</v>
      </c>
      <c r="C109" s="207"/>
      <c r="D109" s="208">
        <v>197.5</v>
      </c>
      <c r="E109" s="207"/>
      <c r="F109" s="207"/>
    </row>
    <row r="110" spans="1:6" s="209" customFormat="1" ht="30" customHeight="1" x14ac:dyDescent="0.3">
      <c r="A110" s="205" t="s">
        <v>489</v>
      </c>
      <c r="B110" s="206" t="s">
        <v>52</v>
      </c>
      <c r="C110" s="207"/>
      <c r="D110" s="208">
        <v>790</v>
      </c>
      <c r="E110" s="207"/>
      <c r="F110" s="207"/>
    </row>
    <row r="111" spans="1:6" s="209" customFormat="1" ht="30" customHeight="1" x14ac:dyDescent="0.3">
      <c r="A111" s="205" t="s">
        <v>630</v>
      </c>
      <c r="B111" s="206" t="s">
        <v>631</v>
      </c>
      <c r="C111" s="207"/>
      <c r="D111" s="208">
        <v>790</v>
      </c>
      <c r="E111" s="207"/>
      <c r="F111" s="207"/>
    </row>
    <row r="112" spans="1:6" s="209" customFormat="1" ht="30" customHeight="1" x14ac:dyDescent="0.3">
      <c r="A112" s="205" t="s">
        <v>492</v>
      </c>
      <c r="B112" s="206" t="s">
        <v>486</v>
      </c>
      <c r="C112" s="207"/>
      <c r="D112" s="208">
        <v>197.5</v>
      </c>
      <c r="E112" s="207"/>
      <c r="F112" s="207"/>
    </row>
    <row r="113" spans="1:6" s="209" customFormat="1" ht="30" customHeight="1" x14ac:dyDescent="0.3">
      <c r="A113" s="205" t="s">
        <v>493</v>
      </c>
      <c r="B113" s="206" t="s">
        <v>632</v>
      </c>
      <c r="C113" s="210">
        <v>17506</v>
      </c>
      <c r="D113" s="207"/>
      <c r="E113" s="207"/>
      <c r="F113" s="207"/>
    </row>
    <row r="114" spans="1:6" s="209" customFormat="1" ht="30" customHeight="1" x14ac:dyDescent="0.3">
      <c r="A114" s="205" t="s">
        <v>633</v>
      </c>
      <c r="B114" s="206" t="s">
        <v>103</v>
      </c>
      <c r="C114" s="208">
        <v>790</v>
      </c>
      <c r="D114" s="207"/>
      <c r="E114" s="207"/>
      <c r="F114" s="207"/>
    </row>
    <row r="115" spans="1:6" s="209" customFormat="1" ht="30" customHeight="1" x14ac:dyDescent="0.3">
      <c r="A115" s="205" t="s">
        <v>495</v>
      </c>
      <c r="B115" s="206" t="s">
        <v>60</v>
      </c>
      <c r="C115" s="207"/>
      <c r="D115" s="208">
        <v>790</v>
      </c>
      <c r="E115" s="207"/>
      <c r="F115" s="207"/>
    </row>
    <row r="116" spans="1:6" s="209" customFormat="1" ht="30" customHeight="1" x14ac:dyDescent="0.3">
      <c r="A116" s="205" t="s">
        <v>634</v>
      </c>
      <c r="B116" s="206" t="s">
        <v>143</v>
      </c>
      <c r="C116" s="207"/>
      <c r="D116" s="207"/>
      <c r="E116" s="210">
        <v>1254</v>
      </c>
      <c r="F116" s="207"/>
    </row>
    <row r="117" spans="1:6" s="209" customFormat="1" ht="30" customHeight="1" x14ac:dyDescent="0.3">
      <c r="A117" s="205" t="s">
        <v>635</v>
      </c>
      <c r="B117" s="206" t="s">
        <v>70</v>
      </c>
      <c r="C117" s="207"/>
      <c r="D117" s="208">
        <v>395</v>
      </c>
      <c r="E117" s="207"/>
      <c r="F117" s="207"/>
    </row>
    <row r="118" spans="1:6" s="209" customFormat="1" ht="30" customHeight="1" x14ac:dyDescent="0.3">
      <c r="A118" s="205" t="s">
        <v>635</v>
      </c>
      <c r="B118" s="206" t="s">
        <v>631</v>
      </c>
      <c r="C118" s="207"/>
      <c r="D118" s="210">
        <v>1947</v>
      </c>
      <c r="E118" s="207"/>
      <c r="F118" s="207"/>
    </row>
    <row r="119" spans="1:6" s="209" customFormat="1" ht="30" customHeight="1" x14ac:dyDescent="0.3">
      <c r="A119" s="205" t="s">
        <v>635</v>
      </c>
      <c r="B119" s="206" t="s">
        <v>143</v>
      </c>
      <c r="C119" s="207"/>
      <c r="D119" s="207"/>
      <c r="E119" s="210">
        <v>1154</v>
      </c>
      <c r="F119" s="207"/>
    </row>
    <row r="120" spans="1:6" s="209" customFormat="1" ht="30" customHeight="1" x14ac:dyDescent="0.3">
      <c r="A120" s="205" t="s">
        <v>636</v>
      </c>
      <c r="B120" s="206" t="s">
        <v>59</v>
      </c>
      <c r="C120" s="207"/>
      <c r="D120" s="207"/>
      <c r="E120" s="208">
        <v>395</v>
      </c>
      <c r="F120" s="207"/>
    </row>
    <row r="121" spans="1:6" s="209" customFormat="1" ht="30" customHeight="1" x14ac:dyDescent="0.3">
      <c r="A121" s="205" t="s">
        <v>497</v>
      </c>
      <c r="B121" s="206" t="s">
        <v>81</v>
      </c>
      <c r="C121" s="207"/>
      <c r="D121" s="208">
        <v>395</v>
      </c>
      <c r="E121" s="207"/>
      <c r="F121" s="207"/>
    </row>
    <row r="122" spans="1:6" s="209" customFormat="1" ht="30" customHeight="1" x14ac:dyDescent="0.3">
      <c r="A122" s="205" t="s">
        <v>498</v>
      </c>
      <c r="B122" s="206" t="s">
        <v>54</v>
      </c>
      <c r="C122" s="207"/>
      <c r="D122" s="208">
        <v>790</v>
      </c>
      <c r="E122" s="207"/>
      <c r="F122" s="207"/>
    </row>
    <row r="123" spans="1:6" s="209" customFormat="1" ht="30" customHeight="1" x14ac:dyDescent="0.3">
      <c r="A123" s="205" t="s">
        <v>500</v>
      </c>
      <c r="B123" s="206" t="s">
        <v>77</v>
      </c>
      <c r="C123" s="208">
        <v>410</v>
      </c>
      <c r="D123" s="207"/>
      <c r="E123" s="207"/>
      <c r="F123" s="207"/>
    </row>
    <row r="124" spans="1:6" s="209" customFormat="1" ht="30" customHeight="1" x14ac:dyDescent="0.3">
      <c r="A124" s="205" t="s">
        <v>501</v>
      </c>
      <c r="B124" s="206" t="s">
        <v>49</v>
      </c>
      <c r="C124" s="207"/>
      <c r="D124" s="208">
        <v>395</v>
      </c>
      <c r="E124" s="207"/>
      <c r="F124" s="207"/>
    </row>
    <row r="125" spans="1:6" s="209" customFormat="1" ht="30" customHeight="1" x14ac:dyDescent="0.3">
      <c r="A125" s="205" t="s">
        <v>592</v>
      </c>
      <c r="B125" s="206" t="s">
        <v>73</v>
      </c>
      <c r="C125" s="207"/>
      <c r="D125" s="208">
        <v>790</v>
      </c>
      <c r="E125" s="207"/>
      <c r="F125" s="207"/>
    </row>
    <row r="126" spans="1:6" s="209" customFormat="1" ht="30" customHeight="1" x14ac:dyDescent="0.3">
      <c r="A126" s="205" t="s">
        <v>637</v>
      </c>
      <c r="B126" s="206" t="s">
        <v>70</v>
      </c>
      <c r="C126" s="207"/>
      <c r="D126" s="208">
        <v>790</v>
      </c>
      <c r="E126" s="207"/>
      <c r="F126" s="207"/>
    </row>
    <row r="127" spans="1:6" s="209" customFormat="1" ht="30" customHeight="1" x14ac:dyDescent="0.3">
      <c r="A127" s="205" t="s">
        <v>505</v>
      </c>
      <c r="B127" s="206" t="s">
        <v>60</v>
      </c>
      <c r="C127" s="207"/>
      <c r="D127" s="208">
        <v>395</v>
      </c>
      <c r="E127" s="207"/>
      <c r="F127" s="207"/>
    </row>
    <row r="128" spans="1:6" s="209" customFormat="1" ht="30" customHeight="1" x14ac:dyDescent="0.3">
      <c r="A128" s="205" t="s">
        <v>638</v>
      </c>
      <c r="B128" s="206" t="s">
        <v>50</v>
      </c>
      <c r="C128" s="207"/>
      <c r="D128" s="207"/>
      <c r="E128" s="208">
        <v>850</v>
      </c>
      <c r="F128" s="207"/>
    </row>
    <row r="129" spans="1:6" s="209" customFormat="1" ht="30" customHeight="1" x14ac:dyDescent="0.3">
      <c r="A129" s="205" t="s">
        <v>507</v>
      </c>
      <c r="B129" s="206" t="s">
        <v>49</v>
      </c>
      <c r="C129" s="207"/>
      <c r="D129" s="208">
        <v>395</v>
      </c>
      <c r="E129" s="207"/>
      <c r="F129" s="207"/>
    </row>
    <row r="130" spans="1:6" s="209" customFormat="1" ht="30" customHeight="1" x14ac:dyDescent="0.3">
      <c r="A130" s="205" t="s">
        <v>594</v>
      </c>
      <c r="B130" s="206" t="s">
        <v>60</v>
      </c>
      <c r="C130" s="207"/>
      <c r="D130" s="208">
        <v>395</v>
      </c>
      <c r="E130" s="207"/>
      <c r="F130" s="207"/>
    </row>
    <row r="131" spans="1:6" s="209" customFormat="1" ht="30" customHeight="1" x14ac:dyDescent="0.3">
      <c r="A131" s="205" t="s">
        <v>509</v>
      </c>
      <c r="B131" s="206" t="s">
        <v>57</v>
      </c>
      <c r="C131" s="207"/>
      <c r="D131" s="208">
        <v>395</v>
      </c>
      <c r="E131" s="207"/>
      <c r="F131" s="207"/>
    </row>
    <row r="132" spans="1:6" s="209" customFormat="1" ht="30" customHeight="1" x14ac:dyDescent="0.3">
      <c r="A132" s="205" t="s">
        <v>510</v>
      </c>
      <c r="B132" s="206" t="s">
        <v>49</v>
      </c>
      <c r="C132" s="207"/>
      <c r="D132" s="208">
        <v>395</v>
      </c>
      <c r="E132" s="207"/>
      <c r="F132" s="207"/>
    </row>
    <row r="133" spans="1:6" s="209" customFormat="1" ht="30" customHeight="1" x14ac:dyDescent="0.3">
      <c r="A133" s="205" t="s">
        <v>510</v>
      </c>
      <c r="B133" s="206" t="s">
        <v>66</v>
      </c>
      <c r="C133" s="207"/>
      <c r="D133" s="208">
        <v>395</v>
      </c>
      <c r="E133" s="207"/>
      <c r="F133" s="207"/>
    </row>
    <row r="134" spans="1:6" s="209" customFormat="1" ht="30" customHeight="1" x14ac:dyDescent="0.3">
      <c r="A134" s="205" t="s">
        <v>510</v>
      </c>
      <c r="B134" s="206" t="s">
        <v>104</v>
      </c>
      <c r="C134" s="207"/>
      <c r="D134" s="208">
        <v>532.5</v>
      </c>
      <c r="E134" s="207"/>
      <c r="F134" s="207"/>
    </row>
    <row r="135" spans="1:6" s="209" customFormat="1" ht="30" customHeight="1" x14ac:dyDescent="0.3">
      <c r="A135" s="205" t="s">
        <v>513</v>
      </c>
      <c r="B135" s="206" t="s">
        <v>113</v>
      </c>
      <c r="C135" s="207"/>
      <c r="D135" s="207"/>
      <c r="E135" s="208">
        <v>395</v>
      </c>
      <c r="F135" s="207"/>
    </row>
    <row r="136" spans="1:6" s="209" customFormat="1" ht="30" customHeight="1" x14ac:dyDescent="0.3">
      <c r="A136" s="205" t="s">
        <v>515</v>
      </c>
      <c r="B136" s="206" t="s">
        <v>49</v>
      </c>
      <c r="C136" s="207"/>
      <c r="D136" s="208">
        <v>395</v>
      </c>
      <c r="E136" s="207"/>
      <c r="F136" s="207"/>
    </row>
    <row r="137" spans="1:6" s="209" customFormat="1" ht="30" customHeight="1" x14ac:dyDescent="0.3">
      <c r="A137" s="205" t="s">
        <v>516</v>
      </c>
      <c r="B137" s="206" t="s">
        <v>138</v>
      </c>
      <c r="C137" s="210">
        <v>2857.9</v>
      </c>
      <c r="D137" s="207"/>
      <c r="E137" s="207"/>
      <c r="F137" s="207"/>
    </row>
    <row r="138" spans="1:6" s="209" customFormat="1" ht="30" customHeight="1" x14ac:dyDescent="0.3">
      <c r="A138" s="205" t="s">
        <v>597</v>
      </c>
      <c r="B138" s="206" t="s">
        <v>138</v>
      </c>
      <c r="C138" s="210">
        <v>1664</v>
      </c>
      <c r="D138" s="207"/>
      <c r="E138" s="207"/>
      <c r="F138" s="207"/>
    </row>
    <row r="139" spans="1:6" s="209" customFormat="1" ht="30" customHeight="1" x14ac:dyDescent="0.3">
      <c r="A139" s="205" t="s">
        <v>517</v>
      </c>
      <c r="B139" s="206" t="s">
        <v>639</v>
      </c>
      <c r="C139" s="208">
        <v>861</v>
      </c>
      <c r="D139" s="207"/>
      <c r="E139" s="207"/>
      <c r="F139" s="207"/>
    </row>
    <row r="140" spans="1:6" s="209" customFormat="1" ht="30" customHeight="1" x14ac:dyDescent="0.3">
      <c r="A140" s="205" t="s">
        <v>518</v>
      </c>
      <c r="B140" s="206" t="s">
        <v>49</v>
      </c>
      <c r="C140" s="207"/>
      <c r="D140" s="208">
        <v>395</v>
      </c>
      <c r="E140" s="207"/>
      <c r="F140" s="207"/>
    </row>
    <row r="141" spans="1:6" s="209" customFormat="1" ht="30" customHeight="1" x14ac:dyDescent="0.3">
      <c r="A141" s="205" t="s">
        <v>519</v>
      </c>
      <c r="B141" s="206" t="s">
        <v>50</v>
      </c>
      <c r="C141" s="207"/>
      <c r="D141" s="207"/>
      <c r="E141" s="208">
        <v>450</v>
      </c>
      <c r="F141" s="207"/>
    </row>
    <row r="142" spans="1:6" s="209" customFormat="1" ht="30" customHeight="1" x14ac:dyDescent="0.3">
      <c r="A142" s="205" t="s">
        <v>520</v>
      </c>
      <c r="B142" s="206" t="s">
        <v>95</v>
      </c>
      <c r="C142" s="207"/>
      <c r="D142" s="208">
        <v>197.5</v>
      </c>
      <c r="E142" s="207"/>
      <c r="F142" s="207"/>
    </row>
    <row r="143" spans="1:6" s="209" customFormat="1" ht="30" customHeight="1" x14ac:dyDescent="0.3">
      <c r="A143" s="205" t="s">
        <v>640</v>
      </c>
      <c r="B143" s="206" t="s">
        <v>50</v>
      </c>
      <c r="C143" s="207"/>
      <c r="D143" s="207"/>
      <c r="E143" s="208">
        <v>425</v>
      </c>
      <c r="F143" s="207"/>
    </row>
    <row r="144" spans="1:6" s="209" customFormat="1" ht="30" customHeight="1" x14ac:dyDescent="0.3">
      <c r="A144" s="205" t="s">
        <v>522</v>
      </c>
      <c r="B144" s="206" t="s">
        <v>49</v>
      </c>
      <c r="C144" s="207"/>
      <c r="D144" s="208">
        <v>395</v>
      </c>
      <c r="E144" s="207"/>
      <c r="F144" s="207"/>
    </row>
    <row r="145" spans="1:6" s="209" customFormat="1" ht="30" customHeight="1" x14ac:dyDescent="0.3">
      <c r="A145" s="205" t="s">
        <v>599</v>
      </c>
      <c r="B145" s="206" t="s">
        <v>66</v>
      </c>
      <c r="C145" s="207"/>
      <c r="D145" s="208">
        <v>395</v>
      </c>
      <c r="E145" s="207"/>
      <c r="F145" s="207"/>
    </row>
    <row r="146" spans="1:6" s="209" customFormat="1" ht="30" customHeight="1" x14ac:dyDescent="0.3">
      <c r="A146" s="205" t="s">
        <v>528</v>
      </c>
      <c r="B146" s="206" t="s">
        <v>49</v>
      </c>
      <c r="C146" s="207"/>
      <c r="D146" s="208">
        <v>395</v>
      </c>
      <c r="E146" s="207"/>
      <c r="F146" s="207"/>
    </row>
    <row r="147" spans="1:6" s="209" customFormat="1" ht="30" customHeight="1" x14ac:dyDescent="0.3">
      <c r="A147" s="205" t="s">
        <v>532</v>
      </c>
      <c r="B147" s="206" t="s">
        <v>180</v>
      </c>
      <c r="C147" s="208">
        <v>395</v>
      </c>
      <c r="D147" s="207"/>
      <c r="E147" s="207"/>
      <c r="F147" s="207"/>
    </row>
    <row r="148" spans="1:6" s="209" customFormat="1" ht="30" customHeight="1" x14ac:dyDescent="0.3">
      <c r="A148" s="205" t="s">
        <v>602</v>
      </c>
      <c r="B148" s="206" t="s">
        <v>143</v>
      </c>
      <c r="C148" s="207"/>
      <c r="D148" s="207"/>
      <c r="E148" s="210">
        <v>1129</v>
      </c>
      <c r="F148" s="207"/>
    </row>
    <row r="149" spans="1:6" s="209" customFormat="1" ht="30" customHeight="1" x14ac:dyDescent="0.3">
      <c r="A149" s="205" t="s">
        <v>641</v>
      </c>
      <c r="B149" s="206" t="s">
        <v>62</v>
      </c>
      <c r="C149" s="208">
        <v>790</v>
      </c>
      <c r="D149" s="207"/>
      <c r="E149" s="207"/>
      <c r="F149" s="207"/>
    </row>
    <row r="150" spans="1:6" s="209" customFormat="1" ht="30" customHeight="1" x14ac:dyDescent="0.3">
      <c r="A150" s="205" t="s">
        <v>533</v>
      </c>
      <c r="B150" s="206" t="s">
        <v>57</v>
      </c>
      <c r="C150" s="207"/>
      <c r="D150" s="208">
        <v>395</v>
      </c>
      <c r="E150" s="207"/>
      <c r="F150" s="207"/>
    </row>
    <row r="151" spans="1:6" s="209" customFormat="1" ht="30" customHeight="1" thickBot="1" x14ac:dyDescent="0.35">
      <c r="A151" s="205" t="s">
        <v>534</v>
      </c>
      <c r="B151" s="206" t="s">
        <v>62</v>
      </c>
      <c r="C151" s="210">
        <v>1185</v>
      </c>
      <c r="D151" s="207"/>
      <c r="E151" s="207"/>
      <c r="F151" s="207"/>
    </row>
    <row r="152" spans="1:6" s="209" customFormat="1" ht="30" customHeight="1" x14ac:dyDescent="0.3">
      <c r="A152" s="211" t="s">
        <v>82</v>
      </c>
      <c r="B152" s="211"/>
      <c r="C152" s="212">
        <v>49304.9</v>
      </c>
      <c r="D152" s="212">
        <v>44396</v>
      </c>
      <c r="E152" s="212">
        <v>16770.099999999999</v>
      </c>
      <c r="F152" s="213"/>
    </row>
    <row r="153" spans="1:6" s="209" customFormat="1" ht="30" customHeight="1" x14ac:dyDescent="0.3">
      <c r="A153" s="214" t="s">
        <v>21</v>
      </c>
      <c r="B153" s="214"/>
      <c r="C153" s="214"/>
      <c r="D153" s="214"/>
      <c r="E153" s="214"/>
      <c r="F153" s="215">
        <v>110471</v>
      </c>
    </row>
    <row r="154" spans="1:6" s="209" customFormat="1" ht="30" customHeight="1" x14ac:dyDescent="0.3"/>
    <row r="155" spans="1:6" s="209" customFormat="1" ht="30" customHeight="1" x14ac:dyDescent="0.3"/>
    <row r="156" spans="1:6" s="209" customFormat="1" ht="30" customHeight="1" x14ac:dyDescent="0.3"/>
    <row r="157" spans="1:6" s="209" customFormat="1" ht="30" customHeight="1" x14ac:dyDescent="0.3"/>
    <row r="158" spans="1:6" s="209" customFormat="1" ht="30" customHeight="1" x14ac:dyDescent="0.3"/>
    <row r="159" spans="1:6" s="209" customFormat="1" ht="30" customHeight="1" x14ac:dyDescent="0.3"/>
    <row r="160" spans="1:6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52:B152"/>
    <mergeCell ref="A153:E1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9.33203125" customWidth="1"/>
    <col min="6" max="6" width="11.88671875" customWidth="1"/>
    <col min="7" max="7" width="8.6640625" customWidth="1"/>
    <col min="8" max="8" width="4.109375" customWidth="1"/>
    <col min="9" max="9" width="11.21875" customWidth="1"/>
    <col min="10" max="10" width="13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204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1974</v>
      </c>
    </row>
    <row r="7" spans="1:10" x14ac:dyDescent="0.3">
      <c r="A7" t="s">
        <v>7</v>
      </c>
      <c r="C7" s="24">
        <v>3444.4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70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60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I13" s="61"/>
      <c r="J13" s="25"/>
    </row>
    <row r="14" spans="1:10" x14ac:dyDescent="0.3">
      <c r="H14" s="28"/>
      <c r="I14" s="31"/>
      <c r="J14" s="25"/>
    </row>
    <row r="15" spans="1:10" ht="16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751980.17</v>
      </c>
      <c r="F21" s="152"/>
      <c r="G21" s="152">
        <v>763032.51</v>
      </c>
      <c r="H21" s="152"/>
      <c r="I21" s="147">
        <f>E21-G21</f>
        <v>-11052.339999999967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751980.17</v>
      </c>
      <c r="F23" s="147"/>
      <c r="G23" s="147">
        <f>G21+G22</f>
        <v>763032.51</v>
      </c>
      <c r="H23" s="147"/>
      <c r="I23" s="147">
        <f>I21+I22</f>
        <v>-11052.339999999967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23321.38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3">
        <v>5.43</v>
      </c>
      <c r="H28" s="164"/>
      <c r="I28" s="147">
        <f>G28*$C$7*12</f>
        <v>224437.10399999999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3">
        <v>4.41</v>
      </c>
      <c r="H29" s="164"/>
      <c r="I29" s="147">
        <f>G29*$C$7*12</f>
        <v>182277.64799999999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1">
        <v>1.05</v>
      </c>
      <c r="H30" s="162"/>
      <c r="I30" s="147">
        <f>G30*$C$7*12</f>
        <v>43399.44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1">
        <v>0</v>
      </c>
      <c r="H31" s="162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1">
        <v>2.29</v>
      </c>
      <c r="H32" s="162"/>
      <c r="I32" s="147">
        <f t="shared" si="0"/>
        <v>94652.112000000008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1">
        <v>2.16</v>
      </c>
      <c r="H33" s="162"/>
      <c r="I33" s="147">
        <f t="shared" si="0"/>
        <v>89278.847999999998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1">
        <v>0.46</v>
      </c>
      <c r="H34" s="162"/>
      <c r="I34" s="147">
        <f t="shared" si="0"/>
        <v>19013.088000000003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1">
        <v>0.28999999999999998</v>
      </c>
      <c r="H35" s="162"/>
      <c r="I35" s="147">
        <f t="shared" si="0"/>
        <v>11986.511999999999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1">
        <v>0.22</v>
      </c>
      <c r="H36" s="162"/>
      <c r="I36" s="147">
        <f t="shared" si="0"/>
        <v>9093.2160000000003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1">
        <v>1.77</v>
      </c>
      <c r="H37" s="162"/>
      <c r="I37" s="147">
        <f t="shared" si="0"/>
        <v>73159.056000000011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747297.02399999998</v>
      </c>
      <c r="J38" s="147"/>
    </row>
    <row r="39" spans="1:10" ht="21" x14ac:dyDescent="0.4">
      <c r="A39" s="159"/>
      <c r="B39" s="159"/>
      <c r="C39" s="159"/>
      <c r="D39" s="159"/>
      <c r="E39" s="159"/>
      <c r="F39" s="15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205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810</v>
      </c>
      <c r="B47" s="45" t="s">
        <v>109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449</v>
      </c>
      <c r="B48" s="206" t="s">
        <v>50</v>
      </c>
      <c r="C48" s="207"/>
      <c r="D48" s="207"/>
      <c r="E48" s="208">
        <v>325</v>
      </c>
      <c r="F48" s="207"/>
    </row>
    <row r="49" spans="1:6" s="209" customFormat="1" ht="30" customHeight="1" x14ac:dyDescent="0.3">
      <c r="A49" s="205" t="s">
        <v>449</v>
      </c>
      <c r="B49" s="206" t="s">
        <v>70</v>
      </c>
      <c r="C49" s="207"/>
      <c r="D49" s="210">
        <v>3122</v>
      </c>
      <c r="E49" s="207"/>
      <c r="F49" s="207"/>
    </row>
    <row r="50" spans="1:6" s="209" customFormat="1" ht="30" customHeight="1" x14ac:dyDescent="0.3">
      <c r="A50" s="205" t="s">
        <v>811</v>
      </c>
      <c r="B50" s="206" t="s">
        <v>66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450</v>
      </c>
      <c r="B51" s="206" t="s">
        <v>50</v>
      </c>
      <c r="C51" s="207"/>
      <c r="D51" s="207"/>
      <c r="E51" s="208">
        <v>291</v>
      </c>
      <c r="F51" s="207"/>
    </row>
    <row r="52" spans="1:6" s="209" customFormat="1" ht="30" customHeight="1" x14ac:dyDescent="0.3">
      <c r="A52" s="205" t="s">
        <v>451</v>
      </c>
      <c r="B52" s="206" t="s">
        <v>51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456</v>
      </c>
      <c r="B53" s="206" t="s">
        <v>93</v>
      </c>
      <c r="C53" s="210">
        <v>1185</v>
      </c>
      <c r="D53" s="207"/>
      <c r="E53" s="207"/>
      <c r="F53" s="207"/>
    </row>
    <row r="54" spans="1:6" s="209" customFormat="1" ht="30" customHeight="1" x14ac:dyDescent="0.3">
      <c r="A54" s="205" t="s">
        <v>543</v>
      </c>
      <c r="B54" s="206" t="s">
        <v>796</v>
      </c>
      <c r="C54" s="207"/>
      <c r="D54" s="207"/>
      <c r="E54" s="208">
        <v>444</v>
      </c>
      <c r="F54" s="207"/>
    </row>
    <row r="55" spans="1:6" s="209" customFormat="1" ht="30" customHeight="1" x14ac:dyDescent="0.3">
      <c r="A55" s="205" t="s">
        <v>755</v>
      </c>
      <c r="B55" s="206" t="s">
        <v>68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651</v>
      </c>
      <c r="B56" s="206" t="s">
        <v>49</v>
      </c>
      <c r="C56" s="207"/>
      <c r="D56" s="208">
        <v>197.5</v>
      </c>
      <c r="E56" s="207"/>
      <c r="F56" s="207"/>
    </row>
    <row r="57" spans="1:6" s="209" customFormat="1" ht="30" customHeight="1" x14ac:dyDescent="0.3">
      <c r="A57" s="205" t="s">
        <v>738</v>
      </c>
      <c r="B57" s="206" t="s">
        <v>180</v>
      </c>
      <c r="C57" s="208">
        <v>395</v>
      </c>
      <c r="D57" s="207"/>
      <c r="E57" s="207"/>
      <c r="F57" s="207"/>
    </row>
    <row r="58" spans="1:6" s="209" customFormat="1" ht="30" customHeight="1" x14ac:dyDescent="0.3">
      <c r="A58" s="205" t="s">
        <v>690</v>
      </c>
      <c r="B58" s="206" t="s">
        <v>60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546</v>
      </c>
      <c r="B59" s="206" t="s">
        <v>50</v>
      </c>
      <c r="C59" s="207"/>
      <c r="D59" s="207"/>
      <c r="E59" s="208">
        <v>463</v>
      </c>
      <c r="F59" s="207"/>
    </row>
    <row r="60" spans="1:6" s="209" customFormat="1" ht="30" customHeight="1" x14ac:dyDescent="0.3">
      <c r="A60" s="205" t="s">
        <v>464</v>
      </c>
      <c r="B60" s="206" t="s">
        <v>52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465</v>
      </c>
      <c r="B61" s="206" t="s">
        <v>49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547</v>
      </c>
      <c r="B62" s="206" t="s">
        <v>486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548</v>
      </c>
      <c r="B63" s="206" t="s">
        <v>99</v>
      </c>
      <c r="C63" s="210">
        <v>2424.6</v>
      </c>
      <c r="D63" s="207"/>
      <c r="E63" s="207"/>
      <c r="F63" s="207"/>
    </row>
    <row r="64" spans="1:6" s="209" customFormat="1" ht="30" customHeight="1" x14ac:dyDescent="0.3">
      <c r="A64" s="205" t="s">
        <v>466</v>
      </c>
      <c r="B64" s="206" t="s">
        <v>59</v>
      </c>
      <c r="C64" s="207"/>
      <c r="D64" s="207"/>
      <c r="E64" s="208">
        <v>790</v>
      </c>
      <c r="F64" s="207"/>
    </row>
    <row r="65" spans="1:6" s="209" customFormat="1" ht="30" customHeight="1" x14ac:dyDescent="0.3">
      <c r="A65" s="205" t="s">
        <v>467</v>
      </c>
      <c r="B65" s="206" t="s">
        <v>50</v>
      </c>
      <c r="C65" s="207"/>
      <c r="D65" s="207"/>
      <c r="E65" s="208">
        <v>429</v>
      </c>
      <c r="F65" s="207"/>
    </row>
    <row r="66" spans="1:6" s="209" customFormat="1" ht="30" customHeight="1" x14ac:dyDescent="0.3">
      <c r="A66" s="205" t="s">
        <v>467</v>
      </c>
      <c r="B66" s="206" t="s">
        <v>60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612</v>
      </c>
      <c r="B67" s="206" t="s">
        <v>49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691</v>
      </c>
      <c r="B68" s="206" t="s">
        <v>208</v>
      </c>
      <c r="C68" s="207"/>
      <c r="D68" s="207"/>
      <c r="E68" s="210">
        <v>1150</v>
      </c>
      <c r="F68" s="207"/>
    </row>
    <row r="69" spans="1:6" s="209" customFormat="1" ht="30" customHeight="1" x14ac:dyDescent="0.3">
      <c r="A69" s="205" t="s">
        <v>691</v>
      </c>
      <c r="B69" s="206" t="s">
        <v>49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691</v>
      </c>
      <c r="B70" s="206" t="s">
        <v>60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742</v>
      </c>
      <c r="B71" s="206" t="s">
        <v>49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555</v>
      </c>
      <c r="B72" s="206" t="s">
        <v>49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757</v>
      </c>
      <c r="B73" s="206" t="s">
        <v>51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470</v>
      </c>
      <c r="B74" s="206" t="s">
        <v>50</v>
      </c>
      <c r="C74" s="207"/>
      <c r="D74" s="207"/>
      <c r="E74" s="208">
        <v>429</v>
      </c>
      <c r="F74" s="207"/>
    </row>
    <row r="75" spans="1:6" s="209" customFormat="1" ht="30" customHeight="1" x14ac:dyDescent="0.3">
      <c r="A75" s="205" t="s">
        <v>470</v>
      </c>
      <c r="B75" s="206" t="s">
        <v>109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560</v>
      </c>
      <c r="B76" s="206" t="s">
        <v>589</v>
      </c>
      <c r="C76" s="208">
        <v>657</v>
      </c>
      <c r="D76" s="207"/>
      <c r="E76" s="207"/>
      <c r="F76" s="207"/>
    </row>
    <row r="77" spans="1:6" s="209" customFormat="1" ht="30" customHeight="1" x14ac:dyDescent="0.3">
      <c r="A77" s="205" t="s">
        <v>560</v>
      </c>
      <c r="B77" s="206" t="s">
        <v>49</v>
      </c>
      <c r="C77" s="207"/>
      <c r="D77" s="208">
        <v>790</v>
      </c>
      <c r="E77" s="207"/>
      <c r="F77" s="207"/>
    </row>
    <row r="78" spans="1:6" s="209" customFormat="1" ht="30" customHeight="1" x14ac:dyDescent="0.3">
      <c r="A78" s="205" t="s">
        <v>561</v>
      </c>
      <c r="B78" s="206" t="s">
        <v>73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658</v>
      </c>
      <c r="B79" s="206" t="s">
        <v>58</v>
      </c>
      <c r="C79" s="207"/>
      <c r="D79" s="207"/>
      <c r="E79" s="208">
        <v>395</v>
      </c>
      <c r="F79" s="207"/>
    </row>
    <row r="80" spans="1:6" s="209" customFormat="1" ht="30" customHeight="1" x14ac:dyDescent="0.3">
      <c r="A80" s="205" t="s">
        <v>660</v>
      </c>
      <c r="B80" s="206" t="s">
        <v>63</v>
      </c>
      <c r="C80" s="208">
        <v>410</v>
      </c>
      <c r="D80" s="207"/>
      <c r="E80" s="207"/>
      <c r="F80" s="207"/>
    </row>
    <row r="81" spans="1:6" s="209" customFormat="1" ht="30" customHeight="1" x14ac:dyDescent="0.3">
      <c r="A81" s="205" t="s">
        <v>812</v>
      </c>
      <c r="B81" s="206" t="s">
        <v>53</v>
      </c>
      <c r="C81" s="207"/>
      <c r="D81" s="210">
        <v>4818</v>
      </c>
      <c r="E81" s="207"/>
      <c r="F81" s="207"/>
    </row>
    <row r="82" spans="1:6" s="209" customFormat="1" ht="30" customHeight="1" x14ac:dyDescent="0.3">
      <c r="A82" s="205" t="s">
        <v>566</v>
      </c>
      <c r="B82" s="206" t="s">
        <v>50</v>
      </c>
      <c r="C82" s="207"/>
      <c r="D82" s="207"/>
      <c r="E82" s="208">
        <v>410</v>
      </c>
      <c r="F82" s="207"/>
    </row>
    <row r="83" spans="1:6" s="209" customFormat="1" ht="30" customHeight="1" x14ac:dyDescent="0.3">
      <c r="A83" s="205" t="s">
        <v>570</v>
      </c>
      <c r="B83" s="206" t="s">
        <v>65</v>
      </c>
      <c r="C83" s="207"/>
      <c r="D83" s="208">
        <v>395</v>
      </c>
      <c r="E83" s="207"/>
      <c r="F83" s="207"/>
    </row>
    <row r="84" spans="1:6" s="209" customFormat="1" ht="30" customHeight="1" x14ac:dyDescent="0.3">
      <c r="A84" s="205" t="s">
        <v>663</v>
      </c>
      <c r="B84" s="206" t="s">
        <v>49</v>
      </c>
      <c r="C84" s="207"/>
      <c r="D84" s="208">
        <v>790</v>
      </c>
      <c r="E84" s="207"/>
      <c r="F84" s="207"/>
    </row>
    <row r="85" spans="1:6" s="209" customFormat="1" ht="30" customHeight="1" x14ac:dyDescent="0.3">
      <c r="A85" s="205" t="s">
        <v>698</v>
      </c>
      <c r="B85" s="206" t="s">
        <v>113</v>
      </c>
      <c r="C85" s="207"/>
      <c r="D85" s="207"/>
      <c r="E85" s="208">
        <v>517</v>
      </c>
      <c r="F85" s="207"/>
    </row>
    <row r="86" spans="1:6" s="209" customFormat="1" ht="30" customHeight="1" x14ac:dyDescent="0.3">
      <c r="A86" s="205" t="s">
        <v>573</v>
      </c>
      <c r="B86" s="206" t="s">
        <v>59</v>
      </c>
      <c r="C86" s="207"/>
      <c r="D86" s="207"/>
      <c r="E86" s="208">
        <v>395</v>
      </c>
      <c r="F86" s="207"/>
    </row>
    <row r="87" spans="1:6" s="209" customFormat="1" ht="30" customHeight="1" x14ac:dyDescent="0.3">
      <c r="A87" s="205" t="s">
        <v>573</v>
      </c>
      <c r="B87" s="206" t="s">
        <v>65</v>
      </c>
      <c r="C87" s="207"/>
      <c r="D87" s="208">
        <v>592.5</v>
      </c>
      <c r="E87" s="207"/>
      <c r="F87" s="207"/>
    </row>
    <row r="88" spans="1:6" s="209" customFormat="1" ht="30" customHeight="1" x14ac:dyDescent="0.3">
      <c r="A88" s="205" t="s">
        <v>813</v>
      </c>
      <c r="B88" s="206" t="s">
        <v>65</v>
      </c>
      <c r="C88" s="207"/>
      <c r="D88" s="208">
        <v>790</v>
      </c>
      <c r="E88" s="207"/>
      <c r="F88" s="207"/>
    </row>
    <row r="89" spans="1:6" s="209" customFormat="1" ht="30" customHeight="1" x14ac:dyDescent="0.3">
      <c r="A89" s="205" t="s">
        <v>721</v>
      </c>
      <c r="B89" s="206" t="s">
        <v>480</v>
      </c>
      <c r="C89" s="207"/>
      <c r="D89" s="208">
        <v>395</v>
      </c>
      <c r="E89" s="207"/>
      <c r="F89" s="207"/>
    </row>
    <row r="90" spans="1:6" s="209" customFormat="1" ht="30" customHeight="1" x14ac:dyDescent="0.3">
      <c r="A90" s="205" t="s">
        <v>574</v>
      </c>
      <c r="B90" s="206" t="s">
        <v>109</v>
      </c>
      <c r="C90" s="207"/>
      <c r="D90" s="210">
        <v>14220</v>
      </c>
      <c r="E90" s="207"/>
      <c r="F90" s="207"/>
    </row>
    <row r="91" spans="1:6" s="209" customFormat="1" ht="30" customHeight="1" x14ac:dyDescent="0.3">
      <c r="A91" s="205" t="s">
        <v>621</v>
      </c>
      <c r="B91" s="206" t="s">
        <v>620</v>
      </c>
      <c r="C91" s="210">
        <v>3236</v>
      </c>
      <c r="D91" s="207"/>
      <c r="E91" s="207"/>
      <c r="F91" s="207"/>
    </row>
    <row r="92" spans="1:6" s="209" customFormat="1" ht="30" customHeight="1" x14ac:dyDescent="0.3">
      <c r="A92" s="205" t="s">
        <v>668</v>
      </c>
      <c r="B92" s="206" t="s">
        <v>814</v>
      </c>
      <c r="C92" s="210">
        <v>17409</v>
      </c>
      <c r="D92" s="207"/>
      <c r="E92" s="207"/>
      <c r="F92" s="207"/>
    </row>
    <row r="93" spans="1:6" s="209" customFormat="1" ht="30" customHeight="1" x14ac:dyDescent="0.3">
      <c r="A93" s="205" t="s">
        <v>668</v>
      </c>
      <c r="B93" s="206" t="s">
        <v>153</v>
      </c>
      <c r="C93" s="210">
        <v>2500</v>
      </c>
      <c r="D93" s="207"/>
      <c r="E93" s="207"/>
      <c r="F93" s="207"/>
    </row>
    <row r="94" spans="1:6" s="209" customFormat="1" ht="30" customHeight="1" x14ac:dyDescent="0.3">
      <c r="A94" s="205" t="s">
        <v>479</v>
      </c>
      <c r="B94" s="206" t="s">
        <v>53</v>
      </c>
      <c r="C94" s="207"/>
      <c r="D94" s="208">
        <v>893</v>
      </c>
      <c r="E94" s="207"/>
      <c r="F94" s="207"/>
    </row>
    <row r="95" spans="1:6" s="209" customFormat="1" ht="30" customHeight="1" x14ac:dyDescent="0.3">
      <c r="A95" s="205" t="s">
        <v>622</v>
      </c>
      <c r="B95" s="206" t="s">
        <v>118</v>
      </c>
      <c r="C95" s="210">
        <v>1211.9000000000001</v>
      </c>
      <c r="D95" s="207"/>
      <c r="E95" s="207"/>
      <c r="F95" s="207"/>
    </row>
    <row r="96" spans="1:6" s="209" customFormat="1" ht="30" customHeight="1" x14ac:dyDescent="0.3">
      <c r="A96" s="205" t="s">
        <v>483</v>
      </c>
      <c r="B96" s="206" t="s">
        <v>815</v>
      </c>
      <c r="C96" s="208">
        <v>395</v>
      </c>
      <c r="D96" s="207"/>
      <c r="E96" s="207"/>
      <c r="F96" s="207"/>
    </row>
    <row r="97" spans="1:6" s="209" customFormat="1" ht="30" customHeight="1" x14ac:dyDescent="0.3">
      <c r="A97" s="205" t="s">
        <v>669</v>
      </c>
      <c r="B97" s="206" t="s">
        <v>73</v>
      </c>
      <c r="C97" s="207"/>
      <c r="D97" s="208">
        <v>395</v>
      </c>
      <c r="E97" s="207"/>
      <c r="F97" s="207"/>
    </row>
    <row r="98" spans="1:6" s="209" customFormat="1" ht="30" customHeight="1" x14ac:dyDescent="0.3">
      <c r="A98" s="205" t="s">
        <v>715</v>
      </c>
      <c r="B98" s="206" t="s">
        <v>486</v>
      </c>
      <c r="C98" s="207"/>
      <c r="D98" s="208">
        <v>197.5</v>
      </c>
      <c r="E98" s="207"/>
      <c r="F98" s="207"/>
    </row>
    <row r="99" spans="1:6" s="209" customFormat="1" ht="30" customHeight="1" x14ac:dyDescent="0.3">
      <c r="A99" s="205" t="s">
        <v>627</v>
      </c>
      <c r="B99" s="206" t="s">
        <v>50</v>
      </c>
      <c r="C99" s="207"/>
      <c r="D99" s="207"/>
      <c r="E99" s="208">
        <v>455</v>
      </c>
      <c r="F99" s="207"/>
    </row>
    <row r="100" spans="1:6" s="209" customFormat="1" ht="30" customHeight="1" x14ac:dyDescent="0.3">
      <c r="A100" s="205" t="s">
        <v>627</v>
      </c>
      <c r="B100" s="206" t="s">
        <v>109</v>
      </c>
      <c r="C100" s="207"/>
      <c r="D100" s="208">
        <v>395</v>
      </c>
      <c r="E100" s="207"/>
      <c r="F100" s="207"/>
    </row>
    <row r="101" spans="1:6" s="209" customFormat="1" ht="30" customHeight="1" x14ac:dyDescent="0.3">
      <c r="A101" s="205" t="s">
        <v>629</v>
      </c>
      <c r="B101" s="206" t="s">
        <v>109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805</v>
      </c>
      <c r="B102" s="206" t="s">
        <v>816</v>
      </c>
      <c r="C102" s="207"/>
      <c r="D102" s="207"/>
      <c r="E102" s="208">
        <v>790</v>
      </c>
      <c r="F102" s="207"/>
    </row>
    <row r="103" spans="1:6" s="209" customFormat="1" ht="30" customHeight="1" x14ac:dyDescent="0.3">
      <c r="A103" s="205" t="s">
        <v>767</v>
      </c>
      <c r="B103" s="206" t="s">
        <v>486</v>
      </c>
      <c r="C103" s="207"/>
      <c r="D103" s="208">
        <v>316</v>
      </c>
      <c r="E103" s="207"/>
      <c r="F103" s="207"/>
    </row>
    <row r="104" spans="1:6" s="209" customFormat="1" ht="30" customHeight="1" x14ac:dyDescent="0.3">
      <c r="A104" s="205" t="s">
        <v>488</v>
      </c>
      <c r="B104" s="206" t="s">
        <v>65</v>
      </c>
      <c r="C104" s="207"/>
      <c r="D104" s="208">
        <v>790</v>
      </c>
      <c r="E104" s="207"/>
      <c r="F104" s="207"/>
    </row>
    <row r="105" spans="1:6" s="209" customFormat="1" ht="30" customHeight="1" x14ac:dyDescent="0.3">
      <c r="A105" s="205" t="s">
        <v>630</v>
      </c>
      <c r="B105" s="206" t="s">
        <v>65</v>
      </c>
      <c r="C105" s="207"/>
      <c r="D105" s="208">
        <v>197.5</v>
      </c>
      <c r="E105" s="207"/>
      <c r="F105" s="207"/>
    </row>
    <row r="106" spans="1:6" s="209" customFormat="1" ht="30" customHeight="1" x14ac:dyDescent="0.3">
      <c r="A106" s="205" t="s">
        <v>587</v>
      </c>
      <c r="B106" s="206" t="s">
        <v>60</v>
      </c>
      <c r="C106" s="207"/>
      <c r="D106" s="208">
        <v>395</v>
      </c>
      <c r="E106" s="207"/>
      <c r="F106" s="207"/>
    </row>
    <row r="107" spans="1:6" s="209" customFormat="1" ht="30" customHeight="1" x14ac:dyDescent="0.3">
      <c r="A107" s="205" t="s">
        <v>492</v>
      </c>
      <c r="B107" s="206" t="s">
        <v>50</v>
      </c>
      <c r="C107" s="207"/>
      <c r="D107" s="207"/>
      <c r="E107" s="208">
        <v>440</v>
      </c>
      <c r="F107" s="207"/>
    </row>
    <row r="108" spans="1:6" s="209" customFormat="1" ht="30" customHeight="1" x14ac:dyDescent="0.3">
      <c r="A108" s="205" t="s">
        <v>492</v>
      </c>
      <c r="B108" s="206" t="s">
        <v>65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493</v>
      </c>
      <c r="B109" s="206" t="s">
        <v>50</v>
      </c>
      <c r="C109" s="207"/>
      <c r="D109" s="207"/>
      <c r="E109" s="208">
        <v>425</v>
      </c>
      <c r="F109" s="207"/>
    </row>
    <row r="110" spans="1:6" s="209" customFormat="1" ht="30" customHeight="1" x14ac:dyDescent="0.3">
      <c r="A110" s="205" t="s">
        <v>633</v>
      </c>
      <c r="B110" s="206" t="s">
        <v>682</v>
      </c>
      <c r="C110" s="207"/>
      <c r="D110" s="210">
        <v>1410.5</v>
      </c>
      <c r="E110" s="207"/>
      <c r="F110" s="207"/>
    </row>
    <row r="111" spans="1:6" s="209" customFormat="1" ht="30" customHeight="1" x14ac:dyDescent="0.3">
      <c r="A111" s="205" t="s">
        <v>701</v>
      </c>
      <c r="B111" s="206" t="s">
        <v>60</v>
      </c>
      <c r="C111" s="207"/>
      <c r="D111" s="208">
        <v>395</v>
      </c>
      <c r="E111" s="207"/>
      <c r="F111" s="207"/>
    </row>
    <row r="112" spans="1:6" s="209" customFormat="1" ht="30" customHeight="1" x14ac:dyDescent="0.3">
      <c r="A112" s="205" t="s">
        <v>494</v>
      </c>
      <c r="B112" s="206" t="s">
        <v>50</v>
      </c>
      <c r="C112" s="207"/>
      <c r="D112" s="207"/>
      <c r="E112" s="208">
        <v>413</v>
      </c>
      <c r="F112" s="207"/>
    </row>
    <row r="113" spans="1:6" s="209" customFormat="1" ht="30" customHeight="1" x14ac:dyDescent="0.3">
      <c r="A113" s="205" t="s">
        <v>495</v>
      </c>
      <c r="B113" s="206" t="s">
        <v>59</v>
      </c>
      <c r="C113" s="207"/>
      <c r="D113" s="207"/>
      <c r="E113" s="208">
        <v>790</v>
      </c>
      <c r="F113" s="207"/>
    </row>
    <row r="114" spans="1:6" s="209" customFormat="1" ht="30" customHeight="1" x14ac:dyDescent="0.3">
      <c r="A114" s="205" t="s">
        <v>675</v>
      </c>
      <c r="B114" s="206" t="s">
        <v>66</v>
      </c>
      <c r="C114" s="207"/>
      <c r="D114" s="208">
        <v>197.5</v>
      </c>
      <c r="E114" s="207"/>
      <c r="F114" s="207"/>
    </row>
    <row r="115" spans="1:6" s="209" customFormat="1" ht="30" customHeight="1" x14ac:dyDescent="0.3">
      <c r="A115" s="205" t="s">
        <v>677</v>
      </c>
      <c r="B115" s="206" t="s">
        <v>81</v>
      </c>
      <c r="C115" s="207"/>
      <c r="D115" s="208">
        <v>395</v>
      </c>
      <c r="E115" s="207"/>
      <c r="F115" s="207"/>
    </row>
    <row r="116" spans="1:6" s="209" customFormat="1" ht="30" customHeight="1" x14ac:dyDescent="0.3">
      <c r="A116" s="205" t="s">
        <v>678</v>
      </c>
      <c r="B116" s="206" t="s">
        <v>291</v>
      </c>
      <c r="C116" s="210">
        <v>1991</v>
      </c>
      <c r="D116" s="207"/>
      <c r="E116" s="207"/>
      <c r="F116" s="207"/>
    </row>
    <row r="117" spans="1:6" s="209" customFormat="1" ht="30" customHeight="1" x14ac:dyDescent="0.3">
      <c r="A117" s="205" t="s">
        <v>590</v>
      </c>
      <c r="B117" s="206" t="s">
        <v>99</v>
      </c>
      <c r="C117" s="208">
        <v>853.9</v>
      </c>
      <c r="D117" s="207"/>
      <c r="E117" s="207"/>
      <c r="F117" s="207"/>
    </row>
    <row r="118" spans="1:6" s="209" customFormat="1" ht="30" customHeight="1" x14ac:dyDescent="0.3">
      <c r="A118" s="205" t="s">
        <v>504</v>
      </c>
      <c r="B118" s="206" t="s">
        <v>49</v>
      </c>
      <c r="C118" s="207"/>
      <c r="D118" s="208">
        <v>395</v>
      </c>
      <c r="E118" s="207"/>
      <c r="F118" s="207"/>
    </row>
    <row r="119" spans="1:6" s="209" customFormat="1" ht="30" customHeight="1" x14ac:dyDescent="0.3">
      <c r="A119" s="205" t="s">
        <v>637</v>
      </c>
      <c r="B119" s="206" t="s">
        <v>89</v>
      </c>
      <c r="C119" s="207"/>
      <c r="D119" s="207"/>
      <c r="E119" s="210">
        <v>1340</v>
      </c>
      <c r="F119" s="207"/>
    </row>
    <row r="120" spans="1:6" s="209" customFormat="1" ht="30" customHeight="1" x14ac:dyDescent="0.3">
      <c r="A120" s="205" t="s">
        <v>637</v>
      </c>
      <c r="B120" s="206" t="s">
        <v>50</v>
      </c>
      <c r="C120" s="207"/>
      <c r="D120" s="207"/>
      <c r="E120" s="208">
        <v>440</v>
      </c>
      <c r="F120" s="207"/>
    </row>
    <row r="121" spans="1:6" s="209" customFormat="1" ht="30" customHeight="1" x14ac:dyDescent="0.3">
      <c r="A121" s="205" t="s">
        <v>681</v>
      </c>
      <c r="B121" s="206" t="s">
        <v>77</v>
      </c>
      <c r="C121" s="208">
        <v>410</v>
      </c>
      <c r="D121" s="207"/>
      <c r="E121" s="207"/>
      <c r="F121" s="207"/>
    </row>
    <row r="122" spans="1:6" s="209" customFormat="1" ht="30" customHeight="1" x14ac:dyDescent="0.3">
      <c r="A122" s="205" t="s">
        <v>684</v>
      </c>
      <c r="B122" s="206" t="s">
        <v>49</v>
      </c>
      <c r="C122" s="207"/>
      <c r="D122" s="208">
        <v>395</v>
      </c>
      <c r="E122" s="207"/>
      <c r="F122" s="207"/>
    </row>
    <row r="123" spans="1:6" s="209" customFormat="1" ht="30" customHeight="1" x14ac:dyDescent="0.3">
      <c r="A123" s="205" t="s">
        <v>510</v>
      </c>
      <c r="B123" s="206" t="s">
        <v>54</v>
      </c>
      <c r="C123" s="207"/>
      <c r="D123" s="208">
        <v>395</v>
      </c>
      <c r="E123" s="207"/>
      <c r="F123" s="207"/>
    </row>
    <row r="124" spans="1:6" s="209" customFormat="1" ht="30" customHeight="1" x14ac:dyDescent="0.3">
      <c r="A124" s="205" t="s">
        <v>511</v>
      </c>
      <c r="B124" s="206" t="s">
        <v>49</v>
      </c>
      <c r="C124" s="207"/>
      <c r="D124" s="208">
        <v>395</v>
      </c>
      <c r="E124" s="207"/>
      <c r="F124" s="207"/>
    </row>
    <row r="125" spans="1:6" s="209" customFormat="1" ht="30" customHeight="1" x14ac:dyDescent="0.3">
      <c r="A125" s="205" t="s">
        <v>729</v>
      </c>
      <c r="B125" s="206" t="s">
        <v>49</v>
      </c>
      <c r="C125" s="207"/>
      <c r="D125" s="208">
        <v>395</v>
      </c>
      <c r="E125" s="207"/>
      <c r="F125" s="207"/>
    </row>
    <row r="126" spans="1:6" s="209" customFormat="1" ht="30" customHeight="1" x14ac:dyDescent="0.3">
      <c r="A126" s="205" t="s">
        <v>597</v>
      </c>
      <c r="B126" s="206" t="s">
        <v>50</v>
      </c>
      <c r="C126" s="207"/>
      <c r="D126" s="207"/>
      <c r="E126" s="208">
        <v>417</v>
      </c>
      <c r="F126" s="207"/>
    </row>
    <row r="127" spans="1:6" s="209" customFormat="1" ht="30" customHeight="1" x14ac:dyDescent="0.3">
      <c r="A127" s="205" t="s">
        <v>597</v>
      </c>
      <c r="B127" s="206" t="s">
        <v>53</v>
      </c>
      <c r="C127" s="207"/>
      <c r="D127" s="208">
        <v>395</v>
      </c>
      <c r="E127" s="207"/>
      <c r="F127" s="207"/>
    </row>
    <row r="128" spans="1:6" s="209" customFormat="1" ht="30" customHeight="1" x14ac:dyDescent="0.3">
      <c r="A128" s="205" t="s">
        <v>640</v>
      </c>
      <c r="B128" s="206" t="s">
        <v>89</v>
      </c>
      <c r="C128" s="207"/>
      <c r="D128" s="207"/>
      <c r="E128" s="208">
        <v>395</v>
      </c>
      <c r="F128" s="207"/>
    </row>
    <row r="129" spans="1:6" s="209" customFormat="1" ht="30" customHeight="1" x14ac:dyDescent="0.3">
      <c r="A129" s="205" t="s">
        <v>640</v>
      </c>
      <c r="B129" s="206" t="s">
        <v>50</v>
      </c>
      <c r="C129" s="207"/>
      <c r="D129" s="207"/>
      <c r="E129" s="208">
        <v>410</v>
      </c>
      <c r="F129" s="207"/>
    </row>
    <row r="130" spans="1:6" s="209" customFormat="1" ht="30" customHeight="1" x14ac:dyDescent="0.3">
      <c r="A130" s="205" t="s">
        <v>523</v>
      </c>
      <c r="B130" s="206" t="s">
        <v>49</v>
      </c>
      <c r="C130" s="207"/>
      <c r="D130" s="208">
        <v>395</v>
      </c>
      <c r="E130" s="207"/>
      <c r="F130" s="207"/>
    </row>
    <row r="131" spans="1:6" s="209" customFormat="1" ht="30" customHeight="1" x14ac:dyDescent="0.3">
      <c r="A131" s="205" t="s">
        <v>531</v>
      </c>
      <c r="B131" s="206" t="s">
        <v>52</v>
      </c>
      <c r="C131" s="207"/>
      <c r="D131" s="208">
        <v>395</v>
      </c>
      <c r="E131" s="207"/>
      <c r="F131" s="207"/>
    </row>
    <row r="132" spans="1:6" s="209" customFormat="1" ht="30" customHeight="1" x14ac:dyDescent="0.3">
      <c r="A132" s="205" t="s">
        <v>532</v>
      </c>
      <c r="B132" s="206" t="s">
        <v>50</v>
      </c>
      <c r="C132" s="207"/>
      <c r="D132" s="207"/>
      <c r="E132" s="208">
        <v>495</v>
      </c>
      <c r="F132" s="207"/>
    </row>
    <row r="133" spans="1:6" s="209" customFormat="1" ht="30" customHeight="1" x14ac:dyDescent="0.3">
      <c r="A133" s="205" t="s">
        <v>731</v>
      </c>
      <c r="B133" s="206" t="s">
        <v>51</v>
      </c>
      <c r="C133" s="207"/>
      <c r="D133" s="208">
        <v>395</v>
      </c>
      <c r="E133" s="207"/>
      <c r="F133" s="207"/>
    </row>
    <row r="134" spans="1:6" s="209" customFormat="1" ht="30" customHeight="1" x14ac:dyDescent="0.3">
      <c r="A134" s="205" t="s">
        <v>602</v>
      </c>
      <c r="B134" s="206" t="s">
        <v>49</v>
      </c>
      <c r="C134" s="207"/>
      <c r="D134" s="208">
        <v>395</v>
      </c>
      <c r="E134" s="207"/>
      <c r="F134" s="207"/>
    </row>
    <row r="135" spans="1:6" s="209" customFormat="1" ht="30" customHeight="1" x14ac:dyDescent="0.3">
      <c r="A135" s="205" t="s">
        <v>777</v>
      </c>
      <c r="B135" s="206" t="s">
        <v>122</v>
      </c>
      <c r="C135" s="207"/>
      <c r="D135" s="207"/>
      <c r="E135" s="208">
        <v>395</v>
      </c>
      <c r="F135" s="207"/>
    </row>
    <row r="136" spans="1:6" s="209" customFormat="1" ht="30" customHeight="1" thickBot="1" x14ac:dyDescent="0.35">
      <c r="A136" s="205" t="s">
        <v>603</v>
      </c>
      <c r="B136" s="206" t="s">
        <v>50</v>
      </c>
      <c r="C136" s="207"/>
      <c r="D136" s="207"/>
      <c r="E136" s="208">
        <v>395</v>
      </c>
      <c r="F136" s="207"/>
    </row>
    <row r="137" spans="1:6" s="209" customFormat="1" ht="30" customHeight="1" x14ac:dyDescent="0.3">
      <c r="A137" s="211" t="s">
        <v>82</v>
      </c>
      <c r="B137" s="211"/>
      <c r="C137" s="212">
        <v>33078.400000000001</v>
      </c>
      <c r="D137" s="212">
        <v>43191</v>
      </c>
      <c r="E137" s="212">
        <v>13638</v>
      </c>
      <c r="F137" s="213"/>
    </row>
    <row r="138" spans="1:6" s="209" customFormat="1" ht="30" customHeight="1" x14ac:dyDescent="0.3">
      <c r="A138" s="214" t="s">
        <v>21</v>
      </c>
      <c r="B138" s="214"/>
      <c r="C138" s="214"/>
      <c r="D138" s="214"/>
      <c r="E138" s="214"/>
      <c r="F138" s="215">
        <v>89907.4</v>
      </c>
    </row>
    <row r="139" spans="1:6" s="209" customFormat="1" ht="30" customHeight="1" x14ac:dyDescent="0.3"/>
    <row r="140" spans="1:6" s="209" customFormat="1" ht="30" customHeight="1" x14ac:dyDescent="0.3"/>
    <row r="141" spans="1:6" s="209" customFormat="1" ht="30" customHeight="1" x14ac:dyDescent="0.3"/>
    <row r="142" spans="1:6" s="209" customFormat="1" ht="30" customHeight="1" x14ac:dyDescent="0.3"/>
    <row r="143" spans="1:6" s="209" customFormat="1" ht="30" customHeight="1" x14ac:dyDescent="0.3"/>
    <row r="144" spans="1:6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5">
    <mergeCell ref="A137:B137"/>
    <mergeCell ref="A138:E13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B37:E37"/>
    <mergeCell ref="G37:H37"/>
    <mergeCell ref="A40:F40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P246"/>
  <sheetViews>
    <sheetView topLeftCell="B22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44140625"/>
    <col min="7" max="7" width="8.6640625" customWidth="1"/>
    <col min="8" max="8" width="4.109375" customWidth="1"/>
    <col min="9" max="9" width="10.554687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206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1991</v>
      </c>
    </row>
    <row r="7" spans="1:10" x14ac:dyDescent="0.3">
      <c r="A7" t="s">
        <v>7</v>
      </c>
      <c r="C7" s="24">
        <v>1047.3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43252</v>
      </c>
      <c r="J11" s="246">
        <v>43617</v>
      </c>
    </row>
    <row r="12" spans="1:10" x14ac:dyDescent="0.3">
      <c r="A12" t="s">
        <v>12</v>
      </c>
      <c r="G12" t="s">
        <v>13</v>
      </c>
      <c r="H12" s="28"/>
      <c r="I12" s="235">
        <v>15.51</v>
      </c>
      <c r="J12" s="234">
        <v>16.28</v>
      </c>
    </row>
    <row r="13" spans="1:10" x14ac:dyDescent="0.3">
      <c r="I13" s="31"/>
      <c r="J13" s="25"/>
    </row>
    <row r="14" spans="1:10" x14ac:dyDescent="0.3">
      <c r="H14" s="28"/>
      <c r="I14" s="31"/>
      <c r="J14" s="25"/>
    </row>
    <row r="15" spans="1:10" ht="15.7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6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6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ht="9.75" customHeight="1" x14ac:dyDescent="0.3"/>
    <row r="20" spans="1:16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6" x14ac:dyDescent="0.3">
      <c r="A21" s="33">
        <v>1</v>
      </c>
      <c r="B21" s="137" t="s">
        <v>898</v>
      </c>
      <c r="C21" s="137"/>
      <c r="D21" s="137"/>
      <c r="E21" s="152">
        <v>211931.98</v>
      </c>
      <c r="F21" s="152"/>
      <c r="G21" s="152">
        <v>210496.77</v>
      </c>
      <c r="H21" s="152"/>
      <c r="I21" s="147">
        <f>E21-G21</f>
        <v>1435.210000000021</v>
      </c>
      <c r="J21" s="147"/>
    </row>
    <row r="22" spans="1:16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6" x14ac:dyDescent="0.3">
      <c r="A23" s="33"/>
      <c r="B23" s="150" t="s">
        <v>21</v>
      </c>
      <c r="C23" s="150"/>
      <c r="D23" s="150"/>
      <c r="E23" s="147">
        <f>E21+E22</f>
        <v>211931.98</v>
      </c>
      <c r="F23" s="147"/>
      <c r="G23" s="147">
        <f>G21+G22</f>
        <v>210496.77</v>
      </c>
      <c r="H23" s="147"/>
      <c r="I23" s="147">
        <f>I21+I22</f>
        <v>1435.210000000021</v>
      </c>
      <c r="J23" s="147"/>
    </row>
    <row r="24" spans="1:16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1435.25</v>
      </c>
    </row>
    <row r="25" spans="1:16" x14ac:dyDescent="0.3">
      <c r="A25" s="32" t="s">
        <v>23</v>
      </c>
    </row>
    <row r="26" spans="1:16" ht="10.5" customHeight="1" x14ac:dyDescent="0.3"/>
    <row r="27" spans="1:16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6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7">
        <v>5.8</v>
      </c>
      <c r="H28" s="168"/>
      <c r="I28" s="147">
        <f>G28*$C$7*12</f>
        <v>72892.079999999987</v>
      </c>
      <c r="J28" s="147"/>
    </row>
    <row r="29" spans="1:16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7">
        <v>4.41</v>
      </c>
      <c r="H29" s="168"/>
      <c r="I29" s="147">
        <f>G29*$C$7*12</f>
        <v>55423.115999999995</v>
      </c>
      <c r="J29" s="147"/>
    </row>
    <row r="30" spans="1:16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9">
        <v>1.05</v>
      </c>
      <c r="H30" s="170"/>
      <c r="I30" s="147">
        <f>G30*$C$7*12</f>
        <v>13195.98</v>
      </c>
      <c r="J30" s="147"/>
    </row>
    <row r="31" spans="1:16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9">
        <v>0</v>
      </c>
      <c r="H31" s="170"/>
      <c r="I31" s="147">
        <f t="shared" ref="I31:I37" si="0">G31*$C$7*12</f>
        <v>0</v>
      </c>
      <c r="J31" s="147"/>
    </row>
    <row r="32" spans="1:16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9">
        <v>2.1629999999999998</v>
      </c>
      <c r="H32" s="170"/>
      <c r="I32" s="147">
        <f t="shared" si="0"/>
        <v>27183.718799999995</v>
      </c>
      <c r="J32" s="147"/>
      <c r="P32">
        <v>0</v>
      </c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9">
        <v>0</v>
      </c>
      <c r="H33" s="170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9">
        <v>0.46</v>
      </c>
      <c r="H34" s="170"/>
      <c r="I34" s="147">
        <f t="shared" si="0"/>
        <v>5781.0959999999995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9">
        <v>0.28999999999999998</v>
      </c>
      <c r="H35" s="170"/>
      <c r="I35" s="147">
        <f t="shared" si="0"/>
        <v>3644.6039999999998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9">
        <v>0.22</v>
      </c>
      <c r="H36" s="170"/>
      <c r="I36" s="147">
        <f t="shared" si="0"/>
        <v>2764.8719999999998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9">
        <v>1.77</v>
      </c>
      <c r="H37" s="170"/>
      <c r="I37" s="147">
        <f t="shared" si="0"/>
        <v>22244.652000000002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67"/>
      <c r="H38" s="168"/>
      <c r="I38" s="147">
        <f>I28+I29+I30+I31+I32+I33+I34+I35+I36+I37</f>
        <v>203130.11879999997</v>
      </c>
      <c r="J38" s="147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207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783</v>
      </c>
      <c r="B48" s="206" t="s">
        <v>406</v>
      </c>
      <c r="C48" s="207"/>
      <c r="D48" s="208">
        <v>278</v>
      </c>
      <c r="E48" s="207"/>
      <c r="F48" s="207"/>
    </row>
    <row r="49" spans="1:6" s="209" customFormat="1" ht="30" customHeight="1" x14ac:dyDescent="0.3">
      <c r="A49" s="205" t="s">
        <v>463</v>
      </c>
      <c r="B49" s="206" t="s">
        <v>817</v>
      </c>
      <c r="C49" s="210">
        <v>1676</v>
      </c>
      <c r="D49" s="207"/>
      <c r="E49" s="207"/>
      <c r="F49" s="207"/>
    </row>
    <row r="50" spans="1:6" s="209" customFormat="1" ht="30" customHeight="1" x14ac:dyDescent="0.3">
      <c r="A50" s="205" t="s">
        <v>560</v>
      </c>
      <c r="B50" s="206" t="s">
        <v>63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578</v>
      </c>
      <c r="B51" s="206" t="s">
        <v>818</v>
      </c>
      <c r="C51" s="208">
        <v>970</v>
      </c>
      <c r="D51" s="207"/>
      <c r="E51" s="207"/>
      <c r="F51" s="207"/>
    </row>
    <row r="52" spans="1:6" s="209" customFormat="1" ht="30" customHeight="1" x14ac:dyDescent="0.3">
      <c r="A52" s="205" t="s">
        <v>819</v>
      </c>
      <c r="B52" s="206" t="s">
        <v>480</v>
      </c>
      <c r="C52" s="207"/>
      <c r="D52" s="210">
        <v>7300</v>
      </c>
      <c r="E52" s="207"/>
      <c r="F52" s="207"/>
    </row>
    <row r="53" spans="1:6" s="209" customFormat="1" ht="30" customHeight="1" x14ac:dyDescent="0.3">
      <c r="A53" s="205" t="s">
        <v>580</v>
      </c>
      <c r="B53" s="206" t="s">
        <v>173</v>
      </c>
      <c r="C53" s="207"/>
      <c r="D53" s="207"/>
      <c r="E53" s="208">
        <v>790</v>
      </c>
      <c r="F53" s="207"/>
    </row>
    <row r="54" spans="1:6" s="209" customFormat="1" ht="30" customHeight="1" x14ac:dyDescent="0.3">
      <c r="A54" s="205" t="s">
        <v>583</v>
      </c>
      <c r="B54" s="206" t="s">
        <v>115</v>
      </c>
      <c r="C54" s="210">
        <v>5140</v>
      </c>
      <c r="D54" s="207"/>
      <c r="E54" s="207"/>
      <c r="F54" s="207"/>
    </row>
    <row r="55" spans="1:6" s="209" customFormat="1" ht="30" customHeight="1" x14ac:dyDescent="0.3">
      <c r="A55" s="205" t="s">
        <v>787</v>
      </c>
      <c r="B55" s="206" t="s">
        <v>66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672</v>
      </c>
      <c r="B56" s="206" t="s">
        <v>486</v>
      </c>
      <c r="C56" s="207"/>
      <c r="D56" s="208">
        <v>197.5</v>
      </c>
      <c r="E56" s="207"/>
      <c r="F56" s="207"/>
    </row>
    <row r="57" spans="1:6" s="209" customFormat="1" ht="30" customHeight="1" x14ac:dyDescent="0.3">
      <c r="A57" s="205" t="s">
        <v>585</v>
      </c>
      <c r="B57" s="206" t="s">
        <v>200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495</v>
      </c>
      <c r="B58" s="206" t="s">
        <v>109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495</v>
      </c>
      <c r="B59" s="206" t="s">
        <v>620</v>
      </c>
      <c r="C59" s="210">
        <v>2135.5</v>
      </c>
      <c r="D59" s="207"/>
      <c r="E59" s="207"/>
      <c r="F59" s="207"/>
    </row>
    <row r="60" spans="1:6" s="209" customFormat="1" ht="30" customHeight="1" x14ac:dyDescent="0.3">
      <c r="A60" s="205" t="s">
        <v>496</v>
      </c>
      <c r="B60" s="206" t="s">
        <v>130</v>
      </c>
      <c r="C60" s="207"/>
      <c r="D60" s="207"/>
      <c r="E60" s="208">
        <v>433</v>
      </c>
      <c r="F60" s="207"/>
    </row>
    <row r="61" spans="1:6" s="209" customFormat="1" ht="30" customHeight="1" x14ac:dyDescent="0.3">
      <c r="A61" s="205" t="s">
        <v>635</v>
      </c>
      <c r="B61" s="206" t="s">
        <v>820</v>
      </c>
      <c r="C61" s="210">
        <v>81430</v>
      </c>
      <c r="D61" s="207"/>
      <c r="E61" s="207"/>
      <c r="F61" s="207"/>
    </row>
    <row r="62" spans="1:6" s="209" customFormat="1" ht="30" customHeight="1" x14ac:dyDescent="0.3">
      <c r="A62" s="205" t="s">
        <v>677</v>
      </c>
      <c r="B62" s="206" t="s">
        <v>81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504</v>
      </c>
      <c r="B63" s="206" t="s">
        <v>77</v>
      </c>
      <c r="C63" s="208">
        <v>410</v>
      </c>
      <c r="D63" s="207"/>
      <c r="E63" s="207"/>
      <c r="F63" s="207"/>
    </row>
    <row r="64" spans="1:6" s="209" customFormat="1" ht="30" customHeight="1" x14ac:dyDescent="0.3">
      <c r="A64" s="205" t="s">
        <v>504</v>
      </c>
      <c r="B64" s="206" t="s">
        <v>425</v>
      </c>
      <c r="C64" s="210">
        <v>1675</v>
      </c>
      <c r="D64" s="207"/>
      <c r="E64" s="207"/>
      <c r="F64" s="207"/>
    </row>
    <row r="65" spans="1:6" s="209" customFormat="1" ht="30" customHeight="1" x14ac:dyDescent="0.3">
      <c r="A65" s="205" t="s">
        <v>507</v>
      </c>
      <c r="B65" s="206" t="s">
        <v>821</v>
      </c>
      <c r="C65" s="210">
        <v>1185</v>
      </c>
      <c r="D65" s="207"/>
      <c r="E65" s="207"/>
      <c r="F65" s="207"/>
    </row>
    <row r="66" spans="1:6" s="209" customFormat="1" ht="30" customHeight="1" x14ac:dyDescent="0.3">
      <c r="A66" s="205" t="s">
        <v>729</v>
      </c>
      <c r="B66" s="206" t="s">
        <v>49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518</v>
      </c>
      <c r="B67" s="206" t="s">
        <v>822</v>
      </c>
      <c r="C67" s="208">
        <v>595</v>
      </c>
      <c r="D67" s="207"/>
      <c r="E67" s="207"/>
      <c r="F67" s="207"/>
    </row>
    <row r="68" spans="1:6" s="209" customFormat="1" ht="30" customHeight="1" x14ac:dyDescent="0.3">
      <c r="A68" s="205" t="s">
        <v>521</v>
      </c>
      <c r="B68" s="206" t="s">
        <v>55</v>
      </c>
      <c r="C68" s="207"/>
      <c r="D68" s="208">
        <v>395</v>
      </c>
      <c r="E68" s="207"/>
      <c r="F68" s="207"/>
    </row>
    <row r="69" spans="1:6" s="209" customFormat="1" ht="30" customHeight="1" thickBot="1" x14ac:dyDescent="0.35">
      <c r="A69" s="205" t="s">
        <v>529</v>
      </c>
      <c r="B69" s="206" t="s">
        <v>49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11" t="s">
        <v>82</v>
      </c>
      <c r="B70" s="211"/>
      <c r="C70" s="212">
        <v>95626.5</v>
      </c>
      <c r="D70" s="212">
        <v>10540.5</v>
      </c>
      <c r="E70" s="212">
        <v>1223</v>
      </c>
      <c r="F70" s="213"/>
    </row>
    <row r="71" spans="1:6" s="209" customFormat="1" ht="30" customHeight="1" x14ac:dyDescent="0.3">
      <c r="A71" s="214" t="s">
        <v>21</v>
      </c>
      <c r="B71" s="214"/>
      <c r="C71" s="214"/>
      <c r="D71" s="214"/>
      <c r="E71" s="214"/>
      <c r="F71" s="215">
        <v>107390</v>
      </c>
    </row>
    <row r="72" spans="1:6" s="209" customFormat="1" ht="30" customHeight="1" x14ac:dyDescent="0.3">
      <c r="A72" s="68"/>
      <c r="B72" s="68"/>
      <c r="C72" s="68"/>
      <c r="D72" s="68"/>
      <c r="E72" s="68"/>
      <c r="F72" s="68"/>
    </row>
    <row r="73" spans="1:6" s="209" customFormat="1" ht="30" customHeight="1" x14ac:dyDescent="0.3">
      <c r="A73" s="68"/>
      <c r="B73" s="68"/>
      <c r="C73" s="68"/>
      <c r="D73" s="68"/>
      <c r="E73" s="68"/>
      <c r="F73" s="68"/>
    </row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71:E7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A70:B70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O246"/>
  <sheetViews>
    <sheetView topLeftCell="B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11.44140625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210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1986</v>
      </c>
    </row>
    <row r="7" spans="1:10" x14ac:dyDescent="0.3">
      <c r="A7" t="s">
        <v>7</v>
      </c>
      <c r="C7" s="24">
        <v>319.60000000000002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43221</v>
      </c>
      <c r="J11" s="246">
        <v>43586</v>
      </c>
    </row>
    <row r="12" spans="1:10" x14ac:dyDescent="0.3">
      <c r="A12" t="s">
        <v>12</v>
      </c>
      <c r="G12" t="s">
        <v>13</v>
      </c>
      <c r="H12" s="28"/>
      <c r="I12" s="235">
        <v>15.39</v>
      </c>
      <c r="J12" s="234">
        <v>16.149999999999999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6.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5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5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5" ht="9.75" customHeight="1" x14ac:dyDescent="0.3"/>
    <row r="20" spans="1:15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5" x14ac:dyDescent="0.3">
      <c r="A21" s="33">
        <v>1</v>
      </c>
      <c r="B21" s="137" t="s">
        <v>898</v>
      </c>
      <c r="C21" s="137"/>
      <c r="D21" s="137"/>
      <c r="E21" s="152">
        <v>62935.71</v>
      </c>
      <c r="F21" s="152"/>
      <c r="G21" s="152">
        <v>65223.8</v>
      </c>
      <c r="H21" s="152"/>
      <c r="I21" s="147">
        <f>E21-G21</f>
        <v>-2288.0900000000038</v>
      </c>
      <c r="J21" s="147"/>
    </row>
    <row r="22" spans="1:15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5" x14ac:dyDescent="0.3">
      <c r="A23" s="33"/>
      <c r="B23" s="150" t="s">
        <v>21</v>
      </c>
      <c r="C23" s="150"/>
      <c r="D23" s="150"/>
      <c r="E23" s="147">
        <f>E21+E22</f>
        <v>62935.71</v>
      </c>
      <c r="F23" s="147"/>
      <c r="G23" s="147">
        <f>G21+G22</f>
        <v>65223.8</v>
      </c>
      <c r="H23" s="147"/>
      <c r="I23" s="147">
        <f>I21+I22</f>
        <v>-2288.0900000000038</v>
      </c>
      <c r="J23" s="147"/>
    </row>
    <row r="24" spans="1:15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0</v>
      </c>
    </row>
    <row r="25" spans="1:15" x14ac:dyDescent="0.3">
      <c r="A25" s="32" t="s">
        <v>23</v>
      </c>
    </row>
    <row r="26" spans="1:15" ht="10.5" customHeight="1" x14ac:dyDescent="0.3"/>
    <row r="27" spans="1:15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5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5.74</v>
      </c>
      <c r="H28" s="149"/>
      <c r="I28" s="147">
        <f>G28*$C$7*12</f>
        <v>22014.048000000003</v>
      </c>
      <c r="J28" s="147"/>
      <c r="O28" t="s">
        <v>895</v>
      </c>
    </row>
    <row r="29" spans="1:15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16913.232000000004</v>
      </c>
      <c r="J29" s="147"/>
    </row>
    <row r="30" spans="1:15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4026.9600000000005</v>
      </c>
      <c r="J30" s="147"/>
    </row>
    <row r="31" spans="1:15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5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2.12</v>
      </c>
      <c r="H32" s="146"/>
      <c r="I32" s="147">
        <f t="shared" si="0"/>
        <v>8130.6240000000016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1764.1920000000002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1112.2080000000001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843.74400000000014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6788.3040000000001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61593.312000000005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211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51.6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783</v>
      </c>
      <c r="B47" s="45" t="s">
        <v>57</v>
      </c>
      <c r="C47" s="46"/>
      <c r="D47" s="47">
        <v>139</v>
      </c>
      <c r="E47" s="46"/>
      <c r="F47" s="46"/>
    </row>
    <row r="48" spans="1:10" s="209" customFormat="1" ht="30" customHeight="1" x14ac:dyDescent="0.3">
      <c r="A48" s="205" t="s">
        <v>657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721</v>
      </c>
      <c r="B49" s="206" t="s">
        <v>310</v>
      </c>
      <c r="C49" s="207"/>
      <c r="D49" s="207"/>
      <c r="E49" s="210">
        <v>1473</v>
      </c>
      <c r="F49" s="207"/>
    </row>
    <row r="50" spans="1:6" s="209" customFormat="1" ht="30" customHeight="1" x14ac:dyDescent="0.3">
      <c r="A50" s="205" t="s">
        <v>711</v>
      </c>
      <c r="B50" s="206" t="s">
        <v>480</v>
      </c>
      <c r="C50" s="207"/>
      <c r="D50" s="208">
        <v>395</v>
      </c>
      <c r="E50" s="207"/>
      <c r="F50" s="207"/>
    </row>
    <row r="51" spans="1:6" s="209" customFormat="1" ht="30" customHeight="1" x14ac:dyDescent="0.3">
      <c r="A51" s="205" t="s">
        <v>823</v>
      </c>
      <c r="B51" s="206" t="s">
        <v>480</v>
      </c>
      <c r="C51" s="207"/>
      <c r="D51" s="210">
        <v>3950</v>
      </c>
      <c r="E51" s="207"/>
      <c r="F51" s="207"/>
    </row>
    <row r="52" spans="1:6" s="209" customFormat="1" ht="30" customHeight="1" x14ac:dyDescent="0.3">
      <c r="A52" s="205" t="s">
        <v>483</v>
      </c>
      <c r="B52" s="206" t="s">
        <v>59</v>
      </c>
      <c r="C52" s="207"/>
      <c r="D52" s="207"/>
      <c r="E52" s="208">
        <v>790</v>
      </c>
      <c r="F52" s="207"/>
    </row>
    <row r="53" spans="1:6" s="209" customFormat="1" ht="30" customHeight="1" x14ac:dyDescent="0.3">
      <c r="A53" s="205" t="s">
        <v>497</v>
      </c>
      <c r="B53" s="206" t="s">
        <v>81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501</v>
      </c>
      <c r="B54" s="206" t="s">
        <v>77</v>
      </c>
      <c r="C54" s="208">
        <v>205</v>
      </c>
      <c r="D54" s="207"/>
      <c r="E54" s="207"/>
      <c r="F54" s="207"/>
    </row>
    <row r="55" spans="1:6" s="209" customFormat="1" ht="30" customHeight="1" thickBot="1" x14ac:dyDescent="0.35">
      <c r="A55" s="205" t="s">
        <v>532</v>
      </c>
      <c r="B55" s="206" t="s">
        <v>55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11" t="s">
        <v>82</v>
      </c>
      <c r="B56" s="211"/>
      <c r="C56" s="216">
        <v>410</v>
      </c>
      <c r="D56" s="212">
        <v>5274</v>
      </c>
      <c r="E56" s="212">
        <v>2263</v>
      </c>
      <c r="F56" s="213"/>
    </row>
    <row r="57" spans="1:6" s="209" customFormat="1" ht="30" customHeight="1" x14ac:dyDescent="0.3">
      <c r="A57" s="214" t="s">
        <v>21</v>
      </c>
      <c r="B57" s="214"/>
      <c r="C57" s="214"/>
      <c r="D57" s="214"/>
      <c r="E57" s="214"/>
      <c r="F57" s="215">
        <v>7947</v>
      </c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6:B56"/>
    <mergeCell ref="A57:E5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4.10937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212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1959</v>
      </c>
    </row>
    <row r="7" spans="1:10" x14ac:dyDescent="0.3">
      <c r="A7" t="s">
        <v>7</v>
      </c>
      <c r="C7" s="24">
        <v>314.5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34482</v>
      </c>
      <c r="F21" s="152"/>
      <c r="G21" s="152">
        <v>14605.21</v>
      </c>
      <c r="H21" s="152"/>
      <c r="I21" s="147">
        <f>E21-G21</f>
        <v>19876.79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34482</v>
      </c>
      <c r="F23" s="147"/>
      <c r="G23" s="147">
        <f>G21+G22</f>
        <v>14605.21</v>
      </c>
      <c r="H23" s="147"/>
      <c r="I23" s="147">
        <f>I21+I22</f>
        <v>19876.79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71422.149999999994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17964.239999999998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3962.7000000000003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377.40000000000003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1736.0400000000002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1094.46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830.28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6679.98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32645.1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213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555</v>
      </c>
      <c r="B48" s="206" t="s">
        <v>824</v>
      </c>
      <c r="C48" s="207"/>
      <c r="D48" s="207"/>
      <c r="E48" s="208">
        <v>395</v>
      </c>
      <c r="F48" s="207"/>
    </row>
    <row r="49" spans="1:6" s="209" customFormat="1" ht="30" customHeight="1" x14ac:dyDescent="0.3">
      <c r="A49" s="205" t="s">
        <v>472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716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522</v>
      </c>
      <c r="B51" s="206" t="s">
        <v>769</v>
      </c>
      <c r="C51" s="210">
        <v>1408</v>
      </c>
      <c r="D51" s="207"/>
      <c r="E51" s="207"/>
      <c r="F51" s="207"/>
    </row>
    <row r="52" spans="1:6" s="209" customFormat="1" ht="30" customHeight="1" x14ac:dyDescent="0.3">
      <c r="A52" s="205" t="s">
        <v>600</v>
      </c>
      <c r="B52" s="206" t="s">
        <v>59</v>
      </c>
      <c r="C52" s="207"/>
      <c r="D52" s="207"/>
      <c r="E52" s="210">
        <v>1185</v>
      </c>
      <c r="F52" s="207"/>
    </row>
    <row r="53" spans="1:6" s="209" customFormat="1" ht="30" customHeight="1" x14ac:dyDescent="0.3">
      <c r="A53" s="205" t="s">
        <v>529</v>
      </c>
      <c r="B53" s="206" t="s">
        <v>89</v>
      </c>
      <c r="C53" s="207"/>
      <c r="D53" s="207"/>
      <c r="E53" s="210">
        <v>4181</v>
      </c>
      <c r="F53" s="207"/>
    </row>
    <row r="54" spans="1:6" s="209" customFormat="1" ht="30" customHeight="1" thickBot="1" x14ac:dyDescent="0.35">
      <c r="A54" s="205" t="s">
        <v>731</v>
      </c>
      <c r="B54" s="206" t="s">
        <v>230</v>
      </c>
      <c r="C54" s="210">
        <v>3944.5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2">
        <v>5967.5</v>
      </c>
      <c r="D55" s="213"/>
      <c r="E55" s="212">
        <v>5761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11728.5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J246"/>
  <sheetViews>
    <sheetView topLeftCell="A23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214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1960</v>
      </c>
    </row>
    <row r="7" spans="1:10" x14ac:dyDescent="0.3">
      <c r="A7" t="s">
        <v>7</v>
      </c>
      <c r="C7" s="24">
        <v>308.2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33119.120000000003</v>
      </c>
      <c r="F21" s="152"/>
      <c r="G21" s="152">
        <v>25493.32</v>
      </c>
      <c r="H21" s="152"/>
      <c r="I21" s="147">
        <f>E21-G21</f>
        <v>7625.8000000000029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33119.120000000003</v>
      </c>
      <c r="F23" s="147"/>
      <c r="G23" s="147">
        <f>G21+G22</f>
        <v>25493.32</v>
      </c>
      <c r="H23" s="147"/>
      <c r="I23" s="147">
        <f>I21+I22</f>
        <v>7625.8000000000029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48295.53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17604.383999999998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3883.32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369.84000000000003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1701.2639999999999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1072.5359999999998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813.64800000000002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6546.1679999999997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31991.159999999996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215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51.6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472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487</v>
      </c>
      <c r="B49" s="206" t="s">
        <v>348</v>
      </c>
      <c r="C49" s="210">
        <v>1580</v>
      </c>
      <c r="D49" s="207"/>
      <c r="E49" s="207"/>
      <c r="F49" s="207"/>
    </row>
    <row r="50" spans="1:6" s="209" customFormat="1" ht="30" customHeight="1" x14ac:dyDescent="0.3">
      <c r="A50" s="205" t="s">
        <v>716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637</v>
      </c>
      <c r="B51" s="206" t="s">
        <v>75</v>
      </c>
      <c r="C51" s="210">
        <v>2317.8000000000002</v>
      </c>
      <c r="D51" s="207"/>
      <c r="E51" s="207"/>
      <c r="F51" s="207"/>
    </row>
    <row r="52" spans="1:6" s="209" customFormat="1" ht="30" customHeight="1" thickBot="1" x14ac:dyDescent="0.35">
      <c r="A52" s="205" t="s">
        <v>509</v>
      </c>
      <c r="B52" s="206" t="s">
        <v>115</v>
      </c>
      <c r="C52" s="210">
        <v>1594</v>
      </c>
      <c r="D52" s="207"/>
      <c r="E52" s="207"/>
      <c r="F52" s="207"/>
    </row>
    <row r="53" spans="1:6" s="209" customFormat="1" ht="30" customHeight="1" x14ac:dyDescent="0.3">
      <c r="A53" s="211" t="s">
        <v>82</v>
      </c>
      <c r="B53" s="211"/>
      <c r="C53" s="212">
        <v>6106.8</v>
      </c>
      <c r="D53" s="213"/>
      <c r="E53" s="216">
        <v>395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6501.8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3:B53"/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J246"/>
  <sheetViews>
    <sheetView topLeftCell="A17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2.88671875" customWidth="1"/>
    <col min="7" max="7" width="8.6640625" customWidth="1"/>
    <col min="8" max="8" width="4.109375" customWidth="1"/>
    <col min="9" max="9" width="8.6640625" customWidth="1"/>
    <col min="10" max="10" width="10.8867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216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388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42396.71</v>
      </c>
      <c r="F21" s="152"/>
      <c r="G21" s="152">
        <v>24390.5</v>
      </c>
      <c r="H21" s="152"/>
      <c r="I21" s="147">
        <f>E21-G21</f>
        <v>18006.21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42396.71</v>
      </c>
      <c r="F23" s="147"/>
      <c r="G23" s="147">
        <f>G21+G22</f>
        <v>24390.5</v>
      </c>
      <c r="H23" s="147"/>
      <c r="I23" s="147">
        <f>I21+I22</f>
        <v>18006.21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99516.2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22162.559999999998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4888.8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465.6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2141.7600000000002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1350.24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1024.32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8241.119999999999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40274.399999999994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217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472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761</v>
      </c>
      <c r="B48" s="206" t="s">
        <v>747</v>
      </c>
      <c r="C48" s="207"/>
      <c r="D48" s="207"/>
      <c r="E48" s="208">
        <v>592.5</v>
      </c>
      <c r="F48" s="207"/>
    </row>
    <row r="49" spans="1:6" s="209" customFormat="1" ht="30" customHeight="1" x14ac:dyDescent="0.3">
      <c r="A49" s="205" t="s">
        <v>761</v>
      </c>
      <c r="B49" s="206" t="s">
        <v>75</v>
      </c>
      <c r="C49" s="210">
        <v>3157</v>
      </c>
      <c r="D49" s="207"/>
      <c r="E49" s="207"/>
      <c r="F49" s="207"/>
    </row>
    <row r="50" spans="1:6" s="209" customFormat="1" ht="30" customHeight="1" x14ac:dyDescent="0.3">
      <c r="A50" s="205" t="s">
        <v>623</v>
      </c>
      <c r="B50" s="206" t="s">
        <v>825</v>
      </c>
      <c r="C50" s="207"/>
      <c r="D50" s="207"/>
      <c r="E50" s="210">
        <v>3160</v>
      </c>
      <c r="F50" s="207"/>
    </row>
    <row r="51" spans="1:6" s="209" customFormat="1" ht="30" customHeight="1" x14ac:dyDescent="0.3">
      <c r="A51" s="205" t="s">
        <v>626</v>
      </c>
      <c r="B51" s="206" t="s">
        <v>620</v>
      </c>
      <c r="C51" s="208">
        <v>855</v>
      </c>
      <c r="D51" s="207"/>
      <c r="E51" s="207"/>
      <c r="F51" s="207"/>
    </row>
    <row r="52" spans="1:6" s="209" customFormat="1" ht="30" customHeight="1" x14ac:dyDescent="0.3">
      <c r="A52" s="205" t="s">
        <v>630</v>
      </c>
      <c r="B52" s="206" t="s">
        <v>160</v>
      </c>
      <c r="C52" s="210">
        <v>1620</v>
      </c>
      <c r="D52" s="207"/>
      <c r="E52" s="207"/>
      <c r="F52" s="207"/>
    </row>
    <row r="53" spans="1:6" s="209" customFormat="1" ht="30" customHeight="1" x14ac:dyDescent="0.3">
      <c r="A53" s="205" t="s">
        <v>716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x14ac:dyDescent="0.3">
      <c r="A54" s="205" t="s">
        <v>502</v>
      </c>
      <c r="B54" s="206" t="s">
        <v>425</v>
      </c>
      <c r="C54" s="208">
        <v>436</v>
      </c>
      <c r="D54" s="207"/>
      <c r="E54" s="207"/>
      <c r="F54" s="207"/>
    </row>
    <row r="55" spans="1:6" s="209" customFormat="1" ht="30" customHeight="1" x14ac:dyDescent="0.3">
      <c r="A55" s="205" t="s">
        <v>637</v>
      </c>
      <c r="B55" s="206" t="s">
        <v>155</v>
      </c>
      <c r="C55" s="207"/>
      <c r="D55" s="207"/>
      <c r="E55" s="208">
        <v>438</v>
      </c>
      <c r="F55" s="207"/>
    </row>
    <row r="56" spans="1:6" s="209" customFormat="1" ht="30" customHeight="1" x14ac:dyDescent="0.3">
      <c r="A56" s="205" t="s">
        <v>506</v>
      </c>
      <c r="B56" s="206" t="s">
        <v>826</v>
      </c>
      <c r="C56" s="210">
        <v>7743</v>
      </c>
      <c r="D56" s="207"/>
      <c r="E56" s="207"/>
      <c r="F56" s="207"/>
    </row>
    <row r="57" spans="1:6" s="209" customFormat="1" ht="30" customHeight="1" thickBot="1" x14ac:dyDescent="0.35">
      <c r="A57" s="205" t="s">
        <v>513</v>
      </c>
      <c r="B57" s="206" t="s">
        <v>76</v>
      </c>
      <c r="C57" s="210">
        <v>3916.5</v>
      </c>
      <c r="D57" s="207"/>
      <c r="E57" s="207"/>
      <c r="F57" s="207"/>
    </row>
    <row r="58" spans="1:6" s="209" customFormat="1" ht="30" customHeight="1" x14ac:dyDescent="0.3">
      <c r="A58" s="211" t="s">
        <v>82</v>
      </c>
      <c r="B58" s="211"/>
      <c r="C58" s="212">
        <v>18342.5</v>
      </c>
      <c r="D58" s="213"/>
      <c r="E58" s="212">
        <v>4190.5</v>
      </c>
      <c r="F58" s="213"/>
    </row>
    <row r="59" spans="1:6" s="209" customFormat="1" ht="30" customHeight="1" x14ac:dyDescent="0.3">
      <c r="A59" s="214" t="s">
        <v>21</v>
      </c>
      <c r="B59" s="214"/>
      <c r="C59" s="214"/>
      <c r="D59" s="214"/>
      <c r="E59" s="214"/>
      <c r="F59" s="215">
        <v>22533</v>
      </c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8:B58"/>
    <mergeCell ref="A59:E5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2.109375" customWidth="1"/>
    <col min="7" max="7" width="8.6640625" customWidth="1"/>
    <col min="8" max="8" width="4.109375" customWidth="1"/>
    <col min="9" max="9" width="8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219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387.5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45914.99</v>
      </c>
      <c r="F21" s="152"/>
      <c r="G21" s="152">
        <v>36591.79</v>
      </c>
      <c r="H21" s="152"/>
      <c r="I21" s="147">
        <f>E21-G21</f>
        <v>9323.1999999999971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45914.99</v>
      </c>
      <c r="F23" s="147"/>
      <c r="G23" s="147">
        <f>G21+G22</f>
        <v>36591.79</v>
      </c>
      <c r="H23" s="147"/>
      <c r="I23" s="147">
        <f>I21+I22</f>
        <v>9323.1999999999971</v>
      </c>
      <c r="J23" s="147"/>
    </row>
    <row r="24" spans="1:10" ht="20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82953.649999999994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22134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4882.5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465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2139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1348.4999999999998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1023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8230.5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40222.5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220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472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577</v>
      </c>
      <c r="B49" s="206" t="s">
        <v>147</v>
      </c>
      <c r="C49" s="210">
        <v>24294</v>
      </c>
      <c r="D49" s="207"/>
      <c r="E49" s="207"/>
      <c r="F49" s="207"/>
    </row>
    <row r="50" spans="1:6" s="209" customFormat="1" ht="30" customHeight="1" x14ac:dyDescent="0.3">
      <c r="A50" s="205" t="s">
        <v>827</v>
      </c>
      <c r="B50" s="206" t="s">
        <v>97</v>
      </c>
      <c r="C50" s="210">
        <v>5536.4</v>
      </c>
      <c r="D50" s="207"/>
      <c r="E50" s="207"/>
      <c r="F50" s="207"/>
    </row>
    <row r="51" spans="1:6" s="209" customFormat="1" ht="30" customHeight="1" x14ac:dyDescent="0.3">
      <c r="A51" s="205" t="s">
        <v>633</v>
      </c>
      <c r="B51" s="206" t="s">
        <v>828</v>
      </c>
      <c r="C51" s="210">
        <v>1314</v>
      </c>
      <c r="D51" s="207"/>
      <c r="E51" s="207"/>
      <c r="F51" s="207"/>
    </row>
    <row r="52" spans="1:6" s="209" customFormat="1" ht="30" customHeight="1" x14ac:dyDescent="0.3">
      <c r="A52" s="205" t="s">
        <v>736</v>
      </c>
      <c r="B52" s="206" t="s">
        <v>89</v>
      </c>
      <c r="C52" s="207"/>
      <c r="D52" s="207"/>
      <c r="E52" s="210">
        <v>1637</v>
      </c>
      <c r="F52" s="207"/>
    </row>
    <row r="53" spans="1:6" s="209" customFormat="1" ht="30" customHeight="1" x14ac:dyDescent="0.3">
      <c r="A53" s="205" t="s">
        <v>703</v>
      </c>
      <c r="B53" s="206" t="s">
        <v>129</v>
      </c>
      <c r="C53" s="207"/>
      <c r="D53" s="207"/>
      <c r="E53" s="208">
        <v>846</v>
      </c>
      <c r="F53" s="207"/>
    </row>
    <row r="54" spans="1:6" s="209" customFormat="1" ht="30" customHeight="1" thickBot="1" x14ac:dyDescent="0.35">
      <c r="A54" s="205" t="s">
        <v>716</v>
      </c>
      <c r="B54" s="206" t="s">
        <v>77</v>
      </c>
      <c r="C54" s="208">
        <v>410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2">
        <v>31759.4</v>
      </c>
      <c r="D55" s="213"/>
      <c r="E55" s="212">
        <v>2878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34637.4</v>
      </c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222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1973</v>
      </c>
    </row>
    <row r="7" spans="1:10" x14ac:dyDescent="0.3">
      <c r="A7" t="s">
        <v>7</v>
      </c>
      <c r="C7" s="24">
        <v>360.7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46">
        <v>43709</v>
      </c>
    </row>
    <row r="12" spans="1:10" x14ac:dyDescent="0.3">
      <c r="A12" t="s">
        <v>12</v>
      </c>
      <c r="G12" t="s">
        <v>13</v>
      </c>
      <c r="H12" s="28"/>
      <c r="I12" s="235">
        <v>10.199999999999999</v>
      </c>
      <c r="J12" s="234">
        <v>10.71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48304.98</v>
      </c>
      <c r="F21" s="152"/>
      <c r="G21" s="152">
        <v>48660.6</v>
      </c>
      <c r="H21" s="152"/>
      <c r="I21" s="147">
        <f>E21-G21</f>
        <v>-355.61999999999534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48304.98</v>
      </c>
      <c r="F23" s="147"/>
      <c r="G23" s="147">
        <f>G21+G22</f>
        <v>48660.6</v>
      </c>
      <c r="H23" s="147"/>
      <c r="I23" s="147">
        <f>I21+I22</f>
        <v>-355.61999999999534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0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5.48</v>
      </c>
      <c r="H28" s="149"/>
      <c r="I28" s="147">
        <f>G28*$C$7*12</f>
        <v>23719.632000000001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1.32</v>
      </c>
      <c r="H29" s="149"/>
      <c r="I29" s="147">
        <f>G29*$C$7*12</f>
        <v>5713.4880000000003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4544.82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432.84000000000003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1991.0639999999999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1255.2359999999999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952.24800000000005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7661.268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46270.59599999999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223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51.6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829</v>
      </c>
      <c r="B46" s="45" t="s">
        <v>59</v>
      </c>
      <c r="C46" s="46"/>
      <c r="D46" s="46"/>
      <c r="E46" s="47">
        <v>790</v>
      </c>
      <c r="F46" s="46"/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472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494</v>
      </c>
      <c r="B49" s="206" t="s">
        <v>60</v>
      </c>
      <c r="C49" s="207"/>
      <c r="D49" s="208">
        <v>395</v>
      </c>
      <c r="E49" s="207"/>
      <c r="F49" s="207"/>
    </row>
    <row r="50" spans="1:6" s="209" customFormat="1" ht="30" customHeight="1" x14ac:dyDescent="0.3">
      <c r="A50" s="205" t="s">
        <v>679</v>
      </c>
      <c r="B50" s="206" t="s">
        <v>97</v>
      </c>
      <c r="C50" s="208">
        <v>487.5</v>
      </c>
      <c r="D50" s="207"/>
      <c r="E50" s="207"/>
      <c r="F50" s="207"/>
    </row>
    <row r="51" spans="1:6" s="209" customFormat="1" ht="30" customHeight="1" x14ac:dyDescent="0.3">
      <c r="A51" s="205" t="s">
        <v>716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thickBot="1" x14ac:dyDescent="0.35">
      <c r="A52" s="205" t="s">
        <v>640</v>
      </c>
      <c r="B52" s="206" t="s">
        <v>143</v>
      </c>
      <c r="C52" s="207"/>
      <c r="D52" s="207"/>
      <c r="E52" s="210">
        <v>1986</v>
      </c>
      <c r="F52" s="207"/>
    </row>
    <row r="53" spans="1:6" s="209" customFormat="1" ht="30" customHeight="1" x14ac:dyDescent="0.3">
      <c r="A53" s="211" t="s">
        <v>82</v>
      </c>
      <c r="B53" s="211"/>
      <c r="C53" s="212">
        <v>1102.5</v>
      </c>
      <c r="D53" s="216">
        <v>395</v>
      </c>
      <c r="E53" s="212">
        <v>3171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4668.5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3:B53"/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3.21875" customWidth="1"/>
    <col min="3" max="4" width="14.6640625" customWidth="1"/>
    <col min="5" max="5" width="12.33203125" customWidth="1"/>
    <col min="6" max="6" width="14.6640625" customWidth="1"/>
    <col min="7" max="7" width="8.6640625" customWidth="1"/>
    <col min="8" max="8" width="1.664062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224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1970</v>
      </c>
    </row>
    <row r="7" spans="1:10" x14ac:dyDescent="0.3">
      <c r="A7" t="s">
        <v>7</v>
      </c>
      <c r="C7" s="24">
        <v>317.89999999999998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34778.400000000001</v>
      </c>
      <c r="F21" s="152"/>
      <c r="G21" s="152">
        <v>34623.14</v>
      </c>
      <c r="H21" s="152"/>
      <c r="I21" s="147">
        <f>E21-G21</f>
        <v>155.26000000000204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34778.400000000001</v>
      </c>
      <c r="F23" s="147"/>
      <c r="G23" s="147">
        <f>G21+G22</f>
        <v>34623.14</v>
      </c>
      <c r="H23" s="147"/>
      <c r="I23" s="147">
        <f>I21+I22</f>
        <v>155.26000000000204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695.5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18158.447999999997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4005.54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381.48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1754.808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1106.2919999999999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839.25600000000009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6752.1959999999999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32998.020000000004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225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472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662</v>
      </c>
      <c r="B49" s="206" t="s">
        <v>345</v>
      </c>
      <c r="C49" s="210">
        <v>3420</v>
      </c>
      <c r="D49" s="207"/>
      <c r="E49" s="207"/>
      <c r="F49" s="207"/>
    </row>
    <row r="50" spans="1:6" s="209" customFormat="1" ht="30" customHeight="1" x14ac:dyDescent="0.3">
      <c r="A50" s="205" t="s">
        <v>701</v>
      </c>
      <c r="B50" s="206" t="s">
        <v>115</v>
      </c>
      <c r="C50" s="210">
        <v>2561</v>
      </c>
      <c r="D50" s="207"/>
      <c r="E50" s="207"/>
      <c r="F50" s="207"/>
    </row>
    <row r="51" spans="1:6" s="209" customFormat="1" ht="30" customHeight="1" x14ac:dyDescent="0.3">
      <c r="A51" s="205" t="s">
        <v>716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05" t="s">
        <v>505</v>
      </c>
      <c r="B52" s="206" t="s">
        <v>218</v>
      </c>
      <c r="C52" s="208">
        <v>395</v>
      </c>
      <c r="D52" s="207"/>
      <c r="E52" s="207"/>
      <c r="F52" s="207"/>
    </row>
    <row r="53" spans="1:6" s="209" customFormat="1" ht="30" customHeight="1" x14ac:dyDescent="0.3">
      <c r="A53" s="205" t="s">
        <v>595</v>
      </c>
      <c r="B53" s="206" t="s">
        <v>147</v>
      </c>
      <c r="C53" s="210">
        <v>1095</v>
      </c>
      <c r="D53" s="207"/>
      <c r="E53" s="207"/>
      <c r="F53" s="207"/>
    </row>
    <row r="54" spans="1:6" s="209" customFormat="1" ht="30" customHeight="1" x14ac:dyDescent="0.3">
      <c r="A54" s="205" t="s">
        <v>519</v>
      </c>
      <c r="B54" s="206" t="s">
        <v>99</v>
      </c>
      <c r="C54" s="208">
        <v>884</v>
      </c>
      <c r="D54" s="207"/>
      <c r="E54" s="207"/>
      <c r="F54" s="207"/>
    </row>
    <row r="55" spans="1:6" s="209" customFormat="1" ht="30" customHeight="1" thickBot="1" x14ac:dyDescent="0.35">
      <c r="A55" s="205" t="s">
        <v>523</v>
      </c>
      <c r="B55" s="206" t="s">
        <v>97</v>
      </c>
      <c r="C55" s="210">
        <v>2214.4</v>
      </c>
      <c r="D55" s="207"/>
      <c r="E55" s="207"/>
      <c r="F55" s="207"/>
    </row>
    <row r="56" spans="1:6" s="209" customFormat="1" ht="30" customHeight="1" x14ac:dyDescent="0.3">
      <c r="A56" s="211" t="s">
        <v>82</v>
      </c>
      <c r="B56" s="211"/>
      <c r="C56" s="212">
        <v>11184.4</v>
      </c>
      <c r="D56" s="213"/>
      <c r="E56" s="216">
        <v>395</v>
      </c>
      <c r="F56" s="213"/>
    </row>
    <row r="57" spans="1:6" s="209" customFormat="1" ht="30" customHeight="1" x14ac:dyDescent="0.3">
      <c r="A57" s="214" t="s">
        <v>21</v>
      </c>
      <c r="B57" s="214"/>
      <c r="C57" s="214"/>
      <c r="D57" s="214"/>
      <c r="E57" s="214"/>
      <c r="F57" s="215">
        <v>11579.4</v>
      </c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>
      <c r="A61" s="68"/>
      <c r="B61" s="68"/>
      <c r="C61" s="68"/>
      <c r="D61" s="68"/>
      <c r="E61" s="68"/>
      <c r="F61" s="68"/>
    </row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6:B56"/>
    <mergeCell ref="A57:E5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2.5546875" customWidth="1"/>
    <col min="3" max="5" width="14.6640625" customWidth="1"/>
    <col min="6" max="6" width="12.6640625" customWidth="1"/>
    <col min="7" max="7" width="8.6640625" customWidth="1"/>
    <col min="8" max="8" width="1.77734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226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1972</v>
      </c>
    </row>
    <row r="7" spans="1:10" x14ac:dyDescent="0.3">
      <c r="A7" t="s">
        <v>7</v>
      </c>
      <c r="C7" s="24">
        <v>355.3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39040.699999999997</v>
      </c>
      <c r="F21" s="152"/>
      <c r="G21" s="152">
        <v>33292.97</v>
      </c>
      <c r="H21" s="152"/>
      <c r="I21" s="147">
        <f>E21-G21</f>
        <v>5747.7299999999959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39040.699999999997</v>
      </c>
      <c r="F23" s="147"/>
      <c r="G23" s="147">
        <f>G21+G22</f>
        <v>33292.97</v>
      </c>
      <c r="H23" s="147"/>
      <c r="I23" s="147">
        <f>I21+I22</f>
        <v>5747.7299999999959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4915.1099999999997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20294.736000000001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4476.7800000000007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34</v>
      </c>
      <c r="C32" s="145"/>
      <c r="D32" s="145"/>
      <c r="E32" s="145"/>
      <c r="F32" s="33" t="s">
        <v>13</v>
      </c>
      <c r="G32" s="146">
        <v>0.1</v>
      </c>
      <c r="H32" s="146"/>
      <c r="I32" s="147">
        <f t="shared" si="0"/>
        <v>426.36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1961.2560000000003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1236.444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937.99199999999996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7546.5720000000001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36880.14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227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472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716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6">
        <v>395</v>
      </c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1010</v>
      </c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0:B50"/>
    <mergeCell ref="A51:E51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246"/>
  <sheetViews>
    <sheetView topLeftCell="A23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1.33203125" customWidth="1"/>
    <col min="6" max="6" width="10.44140625" customWidth="1"/>
    <col min="7" max="7" width="8.6640625" customWidth="1"/>
    <col min="8" max="8" width="4.109375" customWidth="1"/>
    <col min="9" max="9" width="10.44140625" customWidth="1"/>
    <col min="10" max="10" width="10.8867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105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1972</v>
      </c>
    </row>
    <row r="7" spans="1:10" x14ac:dyDescent="0.3">
      <c r="A7" t="s">
        <v>7</v>
      </c>
      <c r="C7" s="24">
        <v>2743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56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2">
        <v>43191</v>
      </c>
      <c r="J11" s="242">
        <v>43556</v>
      </c>
    </row>
    <row r="12" spans="1:10" x14ac:dyDescent="0.3">
      <c r="A12" t="s">
        <v>12</v>
      </c>
      <c r="G12" t="s">
        <v>13</v>
      </c>
      <c r="H12" s="28"/>
      <c r="I12" s="233">
        <v>17.399999999999999</v>
      </c>
      <c r="J12" s="233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5.75" customHeight="1" x14ac:dyDescent="0.3">
      <c r="I15" s="51"/>
      <c r="J15" s="5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604146.06000000006</v>
      </c>
      <c r="F21" s="152"/>
      <c r="G21" s="152">
        <v>600189.24</v>
      </c>
      <c r="H21" s="152"/>
      <c r="I21" s="147">
        <f>E21-G21</f>
        <v>3956.8200000000652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604146.06000000006</v>
      </c>
      <c r="F23" s="147"/>
      <c r="G23" s="147">
        <f>G21+G22</f>
        <v>600189.24</v>
      </c>
      <c r="H23" s="147"/>
      <c r="I23" s="147">
        <f>I21+I22</f>
        <v>3956.8200000000652</v>
      </c>
      <c r="J23" s="147"/>
    </row>
    <row r="24" spans="1:10" ht="17.25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54"/>
      <c r="J24" s="36">
        <v>68271.33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28">
        <v>5.43</v>
      </c>
      <c r="H28" s="128"/>
      <c r="I28" s="147">
        <f>G28*$C$7*12</f>
        <v>178733.88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28">
        <v>4.41</v>
      </c>
      <c r="H29" s="128"/>
      <c r="I29" s="147">
        <f>G29*$C$7*12</f>
        <v>145159.56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36">
        <v>1.05</v>
      </c>
      <c r="H30" s="136"/>
      <c r="I30" s="147">
        <f>G30*$C$7*12</f>
        <v>34561.800000000003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61">
        <v>2.29</v>
      </c>
      <c r="H31" s="162"/>
      <c r="I31" s="147">
        <f>G31*$C$7*12</f>
        <v>75377.64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36">
        <v>0</v>
      </c>
      <c r="H32" s="136"/>
      <c r="I32" s="147">
        <f>G32*$C$7*12</f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36">
        <v>2.16</v>
      </c>
      <c r="H33" s="136"/>
      <c r="I33" s="147">
        <f t="shared" ref="I33:I37" si="0">G33*$C$7*12</f>
        <v>71098.559999999998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36">
        <v>0.46</v>
      </c>
      <c r="H34" s="136"/>
      <c r="I34" s="147">
        <f t="shared" si="0"/>
        <v>15141.36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36">
        <v>0.28999999999999998</v>
      </c>
      <c r="H35" s="136"/>
      <c r="I35" s="147">
        <f t="shared" si="0"/>
        <v>9545.64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36">
        <v>0.22</v>
      </c>
      <c r="H36" s="136"/>
      <c r="I36" s="147">
        <f t="shared" si="0"/>
        <v>7241.52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36">
        <v>1.77</v>
      </c>
      <c r="H37" s="136"/>
      <c r="I37" s="147">
        <f t="shared" si="0"/>
        <v>58261.319999999992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28"/>
      <c r="H38" s="128"/>
      <c r="I38" s="147">
        <f>I28+I29+I30+I31+I32+I33+I34+I35+I36+I37</f>
        <v>595121.27999999991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59"/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0" x14ac:dyDescent="0.3">
      <c r="A41" s="39"/>
      <c r="B41" s="39"/>
      <c r="C41" s="39"/>
      <c r="D41" s="39"/>
      <c r="E41" s="39"/>
      <c r="F41" s="39"/>
    </row>
    <row r="42" spans="1:10" ht="21" x14ac:dyDescent="0.4">
      <c r="A42" s="134" t="s">
        <v>40</v>
      </c>
      <c r="B42" s="134"/>
      <c r="C42" s="134"/>
      <c r="D42" s="134"/>
      <c r="E42" s="134"/>
      <c r="F42" s="134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108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17.399999999999999" x14ac:dyDescent="0.3">
      <c r="A46" s="40" t="s">
        <v>448</v>
      </c>
      <c r="B46" s="39"/>
      <c r="C46" s="39"/>
      <c r="D46" s="39"/>
      <c r="E46" s="39"/>
      <c r="F46" s="39"/>
    </row>
    <row r="47" spans="1:10" ht="15" thickBot="1" x14ac:dyDescent="0.35">
      <c r="A47" s="39"/>
      <c r="B47" s="39"/>
      <c r="C47" s="39"/>
      <c r="D47" s="39"/>
      <c r="E47" s="39"/>
      <c r="F47" s="39"/>
    </row>
    <row r="48" spans="1:10" s="209" customFormat="1" ht="30" customHeight="1" thickBot="1" x14ac:dyDescent="0.35">
      <c r="A48" s="41" t="s">
        <v>43</v>
      </c>
      <c r="B48" s="42" t="s">
        <v>44</v>
      </c>
      <c r="C48" s="42" t="s">
        <v>45</v>
      </c>
      <c r="D48" s="42" t="s">
        <v>46</v>
      </c>
      <c r="E48" s="42" t="s">
        <v>47</v>
      </c>
      <c r="F48" s="43" t="s">
        <v>48</v>
      </c>
    </row>
    <row r="49" spans="1:6" s="209" customFormat="1" ht="30" customHeight="1" x14ac:dyDescent="0.3">
      <c r="A49" s="205" t="s">
        <v>642</v>
      </c>
      <c r="B49" s="206" t="s">
        <v>109</v>
      </c>
      <c r="C49" s="207"/>
      <c r="D49" s="208">
        <v>417</v>
      </c>
      <c r="E49" s="207"/>
      <c r="F49" s="207"/>
    </row>
    <row r="50" spans="1:6" s="209" customFormat="1" ht="30" customHeight="1" x14ac:dyDescent="0.3">
      <c r="A50" s="205" t="s">
        <v>643</v>
      </c>
      <c r="B50" s="206" t="s">
        <v>60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535</v>
      </c>
      <c r="B51" s="206" t="s">
        <v>60</v>
      </c>
      <c r="C51" s="207"/>
      <c r="D51" s="208">
        <v>278</v>
      </c>
      <c r="E51" s="207"/>
      <c r="F51" s="207"/>
    </row>
    <row r="52" spans="1:6" s="209" customFormat="1" ht="30" customHeight="1" x14ac:dyDescent="0.3">
      <c r="A52" s="205" t="s">
        <v>644</v>
      </c>
      <c r="B52" s="206" t="s">
        <v>109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605</v>
      </c>
      <c r="B53" s="206" t="s">
        <v>111</v>
      </c>
      <c r="C53" s="208">
        <v>514</v>
      </c>
      <c r="D53" s="207"/>
      <c r="E53" s="207"/>
      <c r="F53" s="207"/>
    </row>
    <row r="54" spans="1:6" s="209" customFormat="1" ht="30" customHeight="1" x14ac:dyDescent="0.3">
      <c r="A54" s="205" t="s">
        <v>536</v>
      </c>
      <c r="B54" s="206" t="s">
        <v>50</v>
      </c>
      <c r="C54" s="207"/>
      <c r="D54" s="207"/>
      <c r="E54" s="208">
        <v>325</v>
      </c>
      <c r="F54" s="207"/>
    </row>
    <row r="55" spans="1:6" s="209" customFormat="1" ht="30" customHeight="1" x14ac:dyDescent="0.3">
      <c r="A55" s="205" t="s">
        <v>450</v>
      </c>
      <c r="B55" s="206" t="s">
        <v>51</v>
      </c>
      <c r="C55" s="207"/>
      <c r="D55" s="208">
        <v>139</v>
      </c>
      <c r="E55" s="207"/>
      <c r="F55" s="207"/>
    </row>
    <row r="56" spans="1:6" s="209" customFormat="1" ht="30" customHeight="1" x14ac:dyDescent="0.3">
      <c r="A56" s="205" t="s">
        <v>645</v>
      </c>
      <c r="B56" s="206" t="s">
        <v>56</v>
      </c>
      <c r="C56" s="207"/>
      <c r="D56" s="208">
        <v>278</v>
      </c>
      <c r="E56" s="207"/>
      <c r="F56" s="207"/>
    </row>
    <row r="57" spans="1:6" s="209" customFormat="1" ht="30" customHeight="1" x14ac:dyDescent="0.3">
      <c r="A57" s="205" t="s">
        <v>646</v>
      </c>
      <c r="B57" s="206" t="s">
        <v>65</v>
      </c>
      <c r="C57" s="207"/>
      <c r="D57" s="208">
        <v>417</v>
      </c>
      <c r="E57" s="207"/>
      <c r="F57" s="207"/>
    </row>
    <row r="58" spans="1:6" s="209" customFormat="1" ht="30" customHeight="1" x14ac:dyDescent="0.3">
      <c r="A58" s="205" t="s">
        <v>606</v>
      </c>
      <c r="B58" s="206" t="s">
        <v>94</v>
      </c>
      <c r="C58" s="207"/>
      <c r="D58" s="207"/>
      <c r="E58" s="208">
        <v>257</v>
      </c>
      <c r="F58" s="207"/>
    </row>
    <row r="59" spans="1:6" s="209" customFormat="1" ht="30" customHeight="1" x14ac:dyDescent="0.3">
      <c r="A59" s="205" t="s">
        <v>647</v>
      </c>
      <c r="B59" s="206" t="s">
        <v>109</v>
      </c>
      <c r="C59" s="207"/>
      <c r="D59" s="208">
        <v>278</v>
      </c>
      <c r="E59" s="207"/>
      <c r="F59" s="207"/>
    </row>
    <row r="60" spans="1:6" s="209" customFormat="1" ht="30" customHeight="1" x14ac:dyDescent="0.3">
      <c r="A60" s="205" t="s">
        <v>453</v>
      </c>
      <c r="B60" s="206" t="s">
        <v>65</v>
      </c>
      <c r="C60" s="207"/>
      <c r="D60" s="208">
        <v>278</v>
      </c>
      <c r="E60" s="207"/>
      <c r="F60" s="207"/>
    </row>
    <row r="61" spans="1:6" s="209" customFormat="1" ht="30" customHeight="1" x14ac:dyDescent="0.3">
      <c r="A61" s="205" t="s">
        <v>453</v>
      </c>
      <c r="B61" s="206" t="s">
        <v>65</v>
      </c>
      <c r="C61" s="207"/>
      <c r="D61" s="208">
        <v>278</v>
      </c>
      <c r="E61" s="207"/>
      <c r="F61" s="207"/>
    </row>
    <row r="62" spans="1:6" s="209" customFormat="1" ht="30" customHeight="1" x14ac:dyDescent="0.3">
      <c r="A62" s="205" t="s">
        <v>648</v>
      </c>
      <c r="B62" s="206" t="s">
        <v>649</v>
      </c>
      <c r="C62" s="208">
        <v>395</v>
      </c>
      <c r="D62" s="207"/>
      <c r="E62" s="207"/>
      <c r="F62" s="207"/>
    </row>
    <row r="63" spans="1:6" s="209" customFormat="1" ht="30" customHeight="1" x14ac:dyDescent="0.3">
      <c r="A63" s="205" t="s">
        <v>648</v>
      </c>
      <c r="B63" s="206" t="s">
        <v>49</v>
      </c>
      <c r="C63" s="207"/>
      <c r="D63" s="208">
        <v>790</v>
      </c>
      <c r="E63" s="207"/>
      <c r="F63" s="207"/>
    </row>
    <row r="64" spans="1:6" s="209" customFormat="1" ht="30" customHeight="1" x14ac:dyDescent="0.3">
      <c r="A64" s="205" t="s">
        <v>454</v>
      </c>
      <c r="B64" s="206" t="s">
        <v>70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608</v>
      </c>
      <c r="B65" s="206" t="s">
        <v>70</v>
      </c>
      <c r="C65" s="207"/>
      <c r="D65" s="208">
        <v>918</v>
      </c>
      <c r="E65" s="207"/>
      <c r="F65" s="207"/>
    </row>
    <row r="66" spans="1:6" s="209" customFormat="1" ht="30" customHeight="1" x14ac:dyDescent="0.3">
      <c r="A66" s="205" t="s">
        <v>609</v>
      </c>
      <c r="B66" s="206" t="s">
        <v>52</v>
      </c>
      <c r="C66" s="207"/>
      <c r="D66" s="208">
        <v>790</v>
      </c>
      <c r="E66" s="207"/>
      <c r="F66" s="207"/>
    </row>
    <row r="67" spans="1:6" s="209" customFormat="1" ht="30" customHeight="1" x14ac:dyDescent="0.3">
      <c r="A67" s="205" t="s">
        <v>650</v>
      </c>
      <c r="B67" s="206" t="s">
        <v>65</v>
      </c>
      <c r="C67" s="207"/>
      <c r="D67" s="208">
        <v>592.5</v>
      </c>
      <c r="E67" s="207"/>
      <c r="F67" s="207"/>
    </row>
    <row r="68" spans="1:6" s="209" customFormat="1" ht="30" customHeight="1" x14ac:dyDescent="0.3">
      <c r="A68" s="205" t="s">
        <v>456</v>
      </c>
      <c r="B68" s="206" t="s">
        <v>93</v>
      </c>
      <c r="C68" s="210">
        <v>1185</v>
      </c>
      <c r="D68" s="207"/>
      <c r="E68" s="207"/>
      <c r="F68" s="207"/>
    </row>
    <row r="69" spans="1:6" s="209" customFormat="1" ht="30" customHeight="1" x14ac:dyDescent="0.3">
      <c r="A69" s="205" t="s">
        <v>542</v>
      </c>
      <c r="B69" s="206" t="s">
        <v>50</v>
      </c>
      <c r="C69" s="207"/>
      <c r="D69" s="207"/>
      <c r="E69" s="208">
        <v>446</v>
      </c>
      <c r="F69" s="207"/>
    </row>
    <row r="70" spans="1:6" s="209" customFormat="1" ht="30" customHeight="1" x14ac:dyDescent="0.3">
      <c r="A70" s="205" t="s">
        <v>542</v>
      </c>
      <c r="B70" s="206" t="s">
        <v>52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542</v>
      </c>
      <c r="B71" s="206" t="s">
        <v>62</v>
      </c>
      <c r="C71" s="210">
        <v>1580</v>
      </c>
      <c r="D71" s="207"/>
      <c r="E71" s="207"/>
      <c r="F71" s="207"/>
    </row>
    <row r="72" spans="1:6" s="209" customFormat="1" ht="30" customHeight="1" x14ac:dyDescent="0.3">
      <c r="A72" s="205" t="s">
        <v>462</v>
      </c>
      <c r="B72" s="206" t="s">
        <v>57</v>
      </c>
      <c r="C72" s="207"/>
      <c r="D72" s="208">
        <v>197.5</v>
      </c>
      <c r="E72" s="207"/>
      <c r="F72" s="207"/>
    </row>
    <row r="73" spans="1:6" s="209" customFormat="1" ht="30" customHeight="1" x14ac:dyDescent="0.3">
      <c r="A73" s="205" t="s">
        <v>651</v>
      </c>
      <c r="B73" s="206" t="s">
        <v>52</v>
      </c>
      <c r="C73" s="207"/>
      <c r="D73" s="208">
        <v>790</v>
      </c>
      <c r="E73" s="207"/>
      <c r="F73" s="207"/>
    </row>
    <row r="74" spans="1:6" s="209" customFormat="1" ht="30" customHeight="1" x14ac:dyDescent="0.3">
      <c r="A74" s="205" t="s">
        <v>463</v>
      </c>
      <c r="B74" s="206" t="s">
        <v>109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463</v>
      </c>
      <c r="B75" s="206" t="s">
        <v>49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465</v>
      </c>
      <c r="B76" s="206" t="s">
        <v>50</v>
      </c>
      <c r="C76" s="207"/>
      <c r="D76" s="207"/>
      <c r="E76" s="208">
        <v>429</v>
      </c>
      <c r="F76" s="207"/>
    </row>
    <row r="77" spans="1:6" s="209" customFormat="1" ht="30" customHeight="1" x14ac:dyDescent="0.3">
      <c r="A77" s="205" t="s">
        <v>465</v>
      </c>
      <c r="B77" s="206" t="s">
        <v>65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652</v>
      </c>
      <c r="B78" s="206" t="s">
        <v>65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653</v>
      </c>
      <c r="B79" s="206" t="s">
        <v>109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05" t="s">
        <v>466</v>
      </c>
      <c r="B80" s="206" t="s">
        <v>62</v>
      </c>
      <c r="C80" s="210">
        <v>2370</v>
      </c>
      <c r="D80" s="207"/>
      <c r="E80" s="207"/>
      <c r="F80" s="207"/>
    </row>
    <row r="81" spans="1:6" s="209" customFormat="1" ht="30" customHeight="1" x14ac:dyDescent="0.3">
      <c r="A81" s="205" t="s">
        <v>466</v>
      </c>
      <c r="B81" s="206" t="s">
        <v>62</v>
      </c>
      <c r="C81" s="208">
        <v>790</v>
      </c>
      <c r="D81" s="207"/>
      <c r="E81" s="207"/>
      <c r="F81" s="207"/>
    </row>
    <row r="82" spans="1:6" s="209" customFormat="1" ht="30" customHeight="1" x14ac:dyDescent="0.3">
      <c r="A82" s="205" t="s">
        <v>467</v>
      </c>
      <c r="B82" s="206" t="s">
        <v>49</v>
      </c>
      <c r="C82" s="207"/>
      <c r="D82" s="208">
        <v>395</v>
      </c>
      <c r="E82" s="207"/>
      <c r="F82" s="207"/>
    </row>
    <row r="83" spans="1:6" s="209" customFormat="1" ht="30" customHeight="1" x14ac:dyDescent="0.3">
      <c r="A83" s="205" t="s">
        <v>550</v>
      </c>
      <c r="B83" s="206" t="s">
        <v>109</v>
      </c>
      <c r="C83" s="207"/>
      <c r="D83" s="208">
        <v>592.5</v>
      </c>
      <c r="E83" s="207"/>
      <c r="F83" s="207"/>
    </row>
    <row r="84" spans="1:6" s="209" customFormat="1" ht="30" customHeight="1" x14ac:dyDescent="0.3">
      <c r="A84" s="205" t="s">
        <v>551</v>
      </c>
      <c r="B84" s="206" t="s">
        <v>109</v>
      </c>
      <c r="C84" s="207"/>
      <c r="D84" s="208">
        <v>592.5</v>
      </c>
      <c r="E84" s="207"/>
      <c r="F84" s="207"/>
    </row>
    <row r="85" spans="1:6" s="209" customFormat="1" ht="30" customHeight="1" x14ac:dyDescent="0.3">
      <c r="A85" s="205" t="s">
        <v>468</v>
      </c>
      <c r="B85" s="206" t="s">
        <v>49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552</v>
      </c>
      <c r="B86" s="206" t="s">
        <v>50</v>
      </c>
      <c r="C86" s="207"/>
      <c r="D86" s="207"/>
      <c r="E86" s="208">
        <v>480</v>
      </c>
      <c r="F86" s="207"/>
    </row>
    <row r="87" spans="1:6" s="209" customFormat="1" ht="30" customHeight="1" x14ac:dyDescent="0.3">
      <c r="A87" s="205" t="s">
        <v>654</v>
      </c>
      <c r="B87" s="206" t="s">
        <v>65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555</v>
      </c>
      <c r="B88" s="206" t="s">
        <v>51</v>
      </c>
      <c r="C88" s="207"/>
      <c r="D88" s="208">
        <v>395</v>
      </c>
      <c r="E88" s="207"/>
      <c r="F88" s="207"/>
    </row>
    <row r="89" spans="1:6" s="209" customFormat="1" ht="30" customHeight="1" x14ac:dyDescent="0.3">
      <c r="A89" s="205" t="s">
        <v>469</v>
      </c>
      <c r="B89" s="206" t="s">
        <v>49</v>
      </c>
      <c r="C89" s="207"/>
      <c r="D89" s="208">
        <v>395</v>
      </c>
      <c r="E89" s="207"/>
      <c r="F89" s="207"/>
    </row>
    <row r="90" spans="1:6" s="209" customFormat="1" ht="30" customHeight="1" x14ac:dyDescent="0.3">
      <c r="A90" s="205" t="s">
        <v>655</v>
      </c>
      <c r="B90" s="206" t="s">
        <v>62</v>
      </c>
      <c r="C90" s="208">
        <v>987.5</v>
      </c>
      <c r="D90" s="207"/>
      <c r="E90" s="207"/>
      <c r="F90" s="207"/>
    </row>
    <row r="91" spans="1:6" s="209" customFormat="1" ht="30" customHeight="1" x14ac:dyDescent="0.3">
      <c r="A91" s="205" t="s">
        <v>470</v>
      </c>
      <c r="B91" s="206" t="s">
        <v>63</v>
      </c>
      <c r="C91" s="208">
        <v>410</v>
      </c>
      <c r="D91" s="207"/>
      <c r="E91" s="207"/>
      <c r="F91" s="207"/>
    </row>
    <row r="92" spans="1:6" s="209" customFormat="1" ht="30" customHeight="1" x14ac:dyDescent="0.3">
      <c r="A92" s="205" t="s">
        <v>472</v>
      </c>
      <c r="B92" s="206" t="s">
        <v>53</v>
      </c>
      <c r="C92" s="207"/>
      <c r="D92" s="208">
        <v>395</v>
      </c>
      <c r="E92" s="207"/>
      <c r="F92" s="207"/>
    </row>
    <row r="93" spans="1:6" s="209" customFormat="1" ht="30" customHeight="1" x14ac:dyDescent="0.3">
      <c r="A93" s="205" t="s">
        <v>472</v>
      </c>
      <c r="B93" s="206" t="s">
        <v>49</v>
      </c>
      <c r="C93" s="207"/>
      <c r="D93" s="208">
        <v>790</v>
      </c>
      <c r="E93" s="207"/>
      <c r="F93" s="207"/>
    </row>
    <row r="94" spans="1:6" s="209" customFormat="1" ht="30" customHeight="1" x14ac:dyDescent="0.3">
      <c r="A94" s="205" t="s">
        <v>557</v>
      </c>
      <c r="B94" s="206" t="s">
        <v>109</v>
      </c>
      <c r="C94" s="207"/>
      <c r="D94" s="208">
        <v>395</v>
      </c>
      <c r="E94" s="207"/>
      <c r="F94" s="207"/>
    </row>
    <row r="95" spans="1:6" s="209" customFormat="1" ht="30" customHeight="1" x14ac:dyDescent="0.3">
      <c r="A95" s="205" t="s">
        <v>558</v>
      </c>
      <c r="B95" s="206" t="s">
        <v>656</v>
      </c>
      <c r="C95" s="208">
        <v>899</v>
      </c>
      <c r="D95" s="207"/>
      <c r="E95" s="207"/>
      <c r="F95" s="207"/>
    </row>
    <row r="96" spans="1:6" s="209" customFormat="1" ht="30" customHeight="1" x14ac:dyDescent="0.3">
      <c r="A96" s="205" t="s">
        <v>657</v>
      </c>
      <c r="B96" s="206" t="s">
        <v>113</v>
      </c>
      <c r="C96" s="207"/>
      <c r="D96" s="207"/>
      <c r="E96" s="208">
        <v>790</v>
      </c>
      <c r="F96" s="207"/>
    </row>
    <row r="97" spans="1:6" s="209" customFormat="1" ht="30" customHeight="1" x14ac:dyDescent="0.3">
      <c r="A97" s="205" t="s">
        <v>560</v>
      </c>
      <c r="B97" s="206" t="s">
        <v>175</v>
      </c>
      <c r="C97" s="207"/>
      <c r="D97" s="207"/>
      <c r="E97" s="210">
        <v>1433</v>
      </c>
      <c r="F97" s="207"/>
    </row>
    <row r="98" spans="1:6" s="209" customFormat="1" ht="30" customHeight="1" x14ac:dyDescent="0.3">
      <c r="A98" s="205" t="s">
        <v>560</v>
      </c>
      <c r="B98" s="206" t="s">
        <v>99</v>
      </c>
      <c r="C98" s="208">
        <v>897.7</v>
      </c>
      <c r="D98" s="207"/>
      <c r="E98" s="207"/>
      <c r="F98" s="207"/>
    </row>
    <row r="99" spans="1:6" s="209" customFormat="1" ht="30" customHeight="1" x14ac:dyDescent="0.3">
      <c r="A99" s="205" t="s">
        <v>561</v>
      </c>
      <c r="B99" s="206" t="s">
        <v>62</v>
      </c>
      <c r="C99" s="208">
        <v>790</v>
      </c>
      <c r="D99" s="207"/>
      <c r="E99" s="207"/>
      <c r="F99" s="207"/>
    </row>
    <row r="100" spans="1:6" s="209" customFormat="1" ht="30" customHeight="1" x14ac:dyDescent="0.3">
      <c r="A100" s="205" t="s">
        <v>658</v>
      </c>
      <c r="B100" s="206" t="s">
        <v>109</v>
      </c>
      <c r="C100" s="207"/>
      <c r="D100" s="208">
        <v>395</v>
      </c>
      <c r="E100" s="207"/>
      <c r="F100" s="207"/>
    </row>
    <row r="101" spans="1:6" s="209" customFormat="1" ht="30" customHeight="1" x14ac:dyDescent="0.3">
      <c r="A101" s="205" t="s">
        <v>658</v>
      </c>
      <c r="B101" s="206" t="s">
        <v>659</v>
      </c>
      <c r="C101" s="208">
        <v>425</v>
      </c>
      <c r="D101" s="207"/>
      <c r="E101" s="207"/>
      <c r="F101" s="207"/>
    </row>
    <row r="102" spans="1:6" s="209" customFormat="1" ht="30" customHeight="1" x14ac:dyDescent="0.3">
      <c r="A102" s="205" t="s">
        <v>660</v>
      </c>
      <c r="B102" s="206" t="s">
        <v>579</v>
      </c>
      <c r="C102" s="210">
        <v>83682.8</v>
      </c>
      <c r="D102" s="207"/>
      <c r="E102" s="207"/>
      <c r="F102" s="207"/>
    </row>
    <row r="103" spans="1:6" s="209" customFormat="1" ht="30" customHeight="1" x14ac:dyDescent="0.3">
      <c r="A103" s="205" t="s">
        <v>563</v>
      </c>
      <c r="B103" s="206" t="s">
        <v>175</v>
      </c>
      <c r="C103" s="207"/>
      <c r="D103" s="207"/>
      <c r="E103" s="210">
        <v>1778</v>
      </c>
      <c r="F103" s="207"/>
    </row>
    <row r="104" spans="1:6" s="209" customFormat="1" ht="30" customHeight="1" x14ac:dyDescent="0.3">
      <c r="A104" s="205" t="s">
        <v>565</v>
      </c>
      <c r="B104" s="206" t="s">
        <v>66</v>
      </c>
      <c r="C104" s="207"/>
      <c r="D104" s="208">
        <v>197.5</v>
      </c>
      <c r="E104" s="207"/>
      <c r="F104" s="207"/>
    </row>
    <row r="105" spans="1:6" s="209" customFormat="1" ht="30" customHeight="1" x14ac:dyDescent="0.3">
      <c r="A105" s="205" t="s">
        <v>566</v>
      </c>
      <c r="B105" s="206" t="s">
        <v>94</v>
      </c>
      <c r="C105" s="207"/>
      <c r="D105" s="207"/>
      <c r="E105" s="208">
        <v>395</v>
      </c>
      <c r="F105" s="207"/>
    </row>
    <row r="106" spans="1:6" s="209" customFormat="1" ht="30" customHeight="1" x14ac:dyDescent="0.3">
      <c r="A106" s="205" t="s">
        <v>566</v>
      </c>
      <c r="B106" s="206" t="s">
        <v>65</v>
      </c>
      <c r="C106" s="207"/>
      <c r="D106" s="208">
        <v>639</v>
      </c>
      <c r="E106" s="207"/>
      <c r="F106" s="207"/>
    </row>
    <row r="107" spans="1:6" s="209" customFormat="1" ht="30" customHeight="1" x14ac:dyDescent="0.3">
      <c r="A107" s="205" t="s">
        <v>567</v>
      </c>
      <c r="B107" s="206" t="s">
        <v>54</v>
      </c>
      <c r="C107" s="207"/>
      <c r="D107" s="208">
        <v>395</v>
      </c>
      <c r="E107" s="207"/>
      <c r="F107" s="207"/>
    </row>
    <row r="108" spans="1:6" s="209" customFormat="1" ht="30" customHeight="1" x14ac:dyDescent="0.3">
      <c r="A108" s="205" t="s">
        <v>661</v>
      </c>
      <c r="B108" s="206" t="s">
        <v>68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617</v>
      </c>
      <c r="B109" s="206" t="s">
        <v>54</v>
      </c>
      <c r="C109" s="207"/>
      <c r="D109" s="208">
        <v>395</v>
      </c>
      <c r="E109" s="207"/>
      <c r="F109" s="207"/>
    </row>
    <row r="110" spans="1:6" s="209" customFormat="1" ht="30" customHeight="1" x14ac:dyDescent="0.3">
      <c r="A110" s="205" t="s">
        <v>662</v>
      </c>
      <c r="B110" s="206" t="s">
        <v>579</v>
      </c>
      <c r="C110" s="210">
        <v>73592.78</v>
      </c>
      <c r="D110" s="207"/>
      <c r="E110" s="207"/>
      <c r="F110" s="207"/>
    </row>
    <row r="111" spans="1:6" s="209" customFormat="1" ht="30" customHeight="1" x14ac:dyDescent="0.3">
      <c r="A111" s="205" t="s">
        <v>475</v>
      </c>
      <c r="B111" s="206" t="s">
        <v>139</v>
      </c>
      <c r="C111" s="207"/>
      <c r="D111" s="207"/>
      <c r="E111" s="208">
        <v>514</v>
      </c>
      <c r="F111" s="207"/>
    </row>
    <row r="112" spans="1:6" s="209" customFormat="1" ht="30" customHeight="1" x14ac:dyDescent="0.3">
      <c r="A112" s="205" t="s">
        <v>476</v>
      </c>
      <c r="B112" s="206" t="s">
        <v>50</v>
      </c>
      <c r="C112" s="207"/>
      <c r="D112" s="207"/>
      <c r="E112" s="210">
        <v>1550</v>
      </c>
      <c r="F112" s="207"/>
    </row>
    <row r="113" spans="1:6" s="209" customFormat="1" ht="30" customHeight="1" x14ac:dyDescent="0.3">
      <c r="A113" s="205" t="s">
        <v>569</v>
      </c>
      <c r="B113" s="206" t="s">
        <v>49</v>
      </c>
      <c r="C113" s="207"/>
      <c r="D113" s="208">
        <v>790</v>
      </c>
      <c r="E113" s="207"/>
      <c r="F113" s="207"/>
    </row>
    <row r="114" spans="1:6" s="209" customFormat="1" ht="30" customHeight="1" x14ac:dyDescent="0.3">
      <c r="A114" s="205" t="s">
        <v>477</v>
      </c>
      <c r="B114" s="206" t="s">
        <v>60</v>
      </c>
      <c r="C114" s="207"/>
      <c r="D114" s="208">
        <v>395</v>
      </c>
      <c r="E114" s="207"/>
      <c r="F114" s="207"/>
    </row>
    <row r="115" spans="1:6" s="209" customFormat="1" ht="30" customHeight="1" x14ac:dyDescent="0.3">
      <c r="A115" s="205" t="s">
        <v>477</v>
      </c>
      <c r="B115" s="206" t="s">
        <v>75</v>
      </c>
      <c r="C115" s="210">
        <v>20527</v>
      </c>
      <c r="D115" s="207"/>
      <c r="E115" s="207"/>
      <c r="F115" s="207"/>
    </row>
    <row r="116" spans="1:6" s="209" customFormat="1" ht="30" customHeight="1" x14ac:dyDescent="0.3">
      <c r="A116" s="205" t="s">
        <v>663</v>
      </c>
      <c r="B116" s="206" t="s">
        <v>139</v>
      </c>
      <c r="C116" s="207"/>
      <c r="D116" s="207"/>
      <c r="E116" s="210">
        <v>1793</v>
      </c>
      <c r="F116" s="207"/>
    </row>
    <row r="117" spans="1:6" s="209" customFormat="1" ht="30" customHeight="1" x14ac:dyDescent="0.3">
      <c r="A117" s="205" t="s">
        <v>663</v>
      </c>
      <c r="B117" s="206" t="s">
        <v>579</v>
      </c>
      <c r="C117" s="210">
        <v>36690</v>
      </c>
      <c r="D117" s="207"/>
      <c r="E117" s="207"/>
      <c r="F117" s="207"/>
    </row>
    <row r="118" spans="1:6" s="209" customFormat="1" ht="30" customHeight="1" x14ac:dyDescent="0.3">
      <c r="A118" s="205" t="s">
        <v>664</v>
      </c>
      <c r="B118" s="206" t="s">
        <v>209</v>
      </c>
      <c r="C118" s="210">
        <v>1580</v>
      </c>
      <c r="D118" s="207"/>
      <c r="E118" s="207"/>
      <c r="F118" s="207"/>
    </row>
    <row r="119" spans="1:6" s="209" customFormat="1" ht="30" customHeight="1" x14ac:dyDescent="0.3">
      <c r="A119" s="205" t="s">
        <v>478</v>
      </c>
      <c r="B119" s="206" t="s">
        <v>65</v>
      </c>
      <c r="C119" s="207"/>
      <c r="D119" s="208">
        <v>395</v>
      </c>
      <c r="E119" s="207"/>
      <c r="F119" s="207"/>
    </row>
    <row r="120" spans="1:6" s="209" customFormat="1" ht="30" customHeight="1" x14ac:dyDescent="0.3">
      <c r="A120" s="205" t="s">
        <v>665</v>
      </c>
      <c r="B120" s="206" t="s">
        <v>65</v>
      </c>
      <c r="C120" s="207"/>
      <c r="D120" s="208">
        <v>592.5</v>
      </c>
      <c r="E120" s="207"/>
      <c r="F120" s="207"/>
    </row>
    <row r="121" spans="1:6" s="209" customFormat="1" ht="30" customHeight="1" x14ac:dyDescent="0.3">
      <c r="A121" s="205" t="s">
        <v>573</v>
      </c>
      <c r="B121" s="206" t="s">
        <v>118</v>
      </c>
      <c r="C121" s="210">
        <v>1599.4</v>
      </c>
      <c r="D121" s="207"/>
      <c r="E121" s="207"/>
      <c r="F121" s="207"/>
    </row>
    <row r="122" spans="1:6" s="209" customFormat="1" ht="30" customHeight="1" x14ac:dyDescent="0.3">
      <c r="A122" s="205" t="s">
        <v>618</v>
      </c>
      <c r="B122" s="206" t="s">
        <v>50</v>
      </c>
      <c r="C122" s="207"/>
      <c r="D122" s="207"/>
      <c r="E122" s="208">
        <v>395</v>
      </c>
      <c r="F122" s="207"/>
    </row>
    <row r="123" spans="1:6" s="209" customFormat="1" ht="30" customHeight="1" x14ac:dyDescent="0.3">
      <c r="A123" s="205" t="s">
        <v>575</v>
      </c>
      <c r="B123" s="206" t="s">
        <v>109</v>
      </c>
      <c r="C123" s="207"/>
      <c r="D123" s="208">
        <v>790</v>
      </c>
      <c r="E123" s="207"/>
      <c r="F123" s="207"/>
    </row>
    <row r="124" spans="1:6" s="209" customFormat="1" ht="30" customHeight="1" x14ac:dyDescent="0.3">
      <c r="A124" s="205" t="s">
        <v>575</v>
      </c>
      <c r="B124" s="206" t="s">
        <v>97</v>
      </c>
      <c r="C124" s="210">
        <v>18786.5</v>
      </c>
      <c r="D124" s="207"/>
      <c r="E124" s="207"/>
      <c r="F124" s="207"/>
    </row>
    <row r="125" spans="1:6" s="209" customFormat="1" ht="30" customHeight="1" x14ac:dyDescent="0.3">
      <c r="A125" s="205" t="s">
        <v>666</v>
      </c>
      <c r="B125" s="206" t="s">
        <v>97</v>
      </c>
      <c r="C125" s="210">
        <v>17085.5</v>
      </c>
      <c r="D125" s="207"/>
      <c r="E125" s="207"/>
      <c r="F125" s="207"/>
    </row>
    <row r="126" spans="1:6" s="209" customFormat="1" ht="30" customHeight="1" x14ac:dyDescent="0.3">
      <c r="A126" s="205" t="s">
        <v>666</v>
      </c>
      <c r="B126" s="206" t="s">
        <v>153</v>
      </c>
      <c r="C126" s="210">
        <v>2500</v>
      </c>
      <c r="D126" s="207"/>
      <c r="E126" s="207"/>
      <c r="F126" s="207"/>
    </row>
    <row r="127" spans="1:6" s="209" customFormat="1" ht="30" customHeight="1" x14ac:dyDescent="0.3">
      <c r="A127" s="205" t="s">
        <v>576</v>
      </c>
      <c r="B127" s="206" t="s">
        <v>59</v>
      </c>
      <c r="C127" s="207"/>
      <c r="D127" s="207"/>
      <c r="E127" s="208">
        <v>835</v>
      </c>
      <c r="F127" s="207"/>
    </row>
    <row r="128" spans="1:6" s="209" customFormat="1" ht="30" customHeight="1" x14ac:dyDescent="0.3">
      <c r="A128" s="205" t="s">
        <v>667</v>
      </c>
      <c r="B128" s="206" t="s">
        <v>53</v>
      </c>
      <c r="C128" s="207"/>
      <c r="D128" s="208">
        <v>812</v>
      </c>
      <c r="E128" s="207"/>
      <c r="F128" s="207"/>
    </row>
    <row r="129" spans="1:6" s="209" customFormat="1" ht="30" customHeight="1" x14ac:dyDescent="0.3">
      <c r="A129" s="205" t="s">
        <v>621</v>
      </c>
      <c r="B129" s="206" t="s">
        <v>480</v>
      </c>
      <c r="C129" s="207"/>
      <c r="D129" s="210">
        <v>14220</v>
      </c>
      <c r="E129" s="207"/>
      <c r="F129" s="207"/>
    </row>
    <row r="130" spans="1:6" s="209" customFormat="1" ht="30" customHeight="1" x14ac:dyDescent="0.3">
      <c r="A130" s="205" t="s">
        <v>668</v>
      </c>
      <c r="B130" s="206" t="s">
        <v>56</v>
      </c>
      <c r="C130" s="207"/>
      <c r="D130" s="208">
        <v>790</v>
      </c>
      <c r="E130" s="207"/>
      <c r="F130" s="207"/>
    </row>
    <row r="131" spans="1:6" s="209" customFormat="1" ht="30" customHeight="1" x14ac:dyDescent="0.3">
      <c r="A131" s="205" t="s">
        <v>668</v>
      </c>
      <c r="B131" s="206" t="s">
        <v>52</v>
      </c>
      <c r="C131" s="207"/>
      <c r="D131" s="208">
        <v>790</v>
      </c>
      <c r="E131" s="207"/>
      <c r="F131" s="207"/>
    </row>
    <row r="132" spans="1:6" s="209" customFormat="1" ht="30" customHeight="1" x14ac:dyDescent="0.3">
      <c r="A132" s="205" t="s">
        <v>578</v>
      </c>
      <c r="B132" s="206" t="s">
        <v>291</v>
      </c>
      <c r="C132" s="210">
        <v>1790</v>
      </c>
      <c r="D132" s="207"/>
      <c r="E132" s="207"/>
      <c r="F132" s="207"/>
    </row>
    <row r="133" spans="1:6" s="209" customFormat="1" ht="30" customHeight="1" x14ac:dyDescent="0.3">
      <c r="A133" s="205" t="s">
        <v>669</v>
      </c>
      <c r="B133" s="206" t="s">
        <v>291</v>
      </c>
      <c r="C133" s="210">
        <v>1790</v>
      </c>
      <c r="D133" s="207"/>
      <c r="E133" s="207"/>
      <c r="F133" s="207"/>
    </row>
    <row r="134" spans="1:6" s="209" customFormat="1" ht="30" customHeight="1" x14ac:dyDescent="0.3">
      <c r="A134" s="205" t="s">
        <v>580</v>
      </c>
      <c r="B134" s="206" t="s">
        <v>620</v>
      </c>
      <c r="C134" s="210">
        <v>1619</v>
      </c>
      <c r="D134" s="207"/>
      <c r="E134" s="207"/>
      <c r="F134" s="207"/>
    </row>
    <row r="135" spans="1:6" s="209" customFormat="1" ht="30" customHeight="1" x14ac:dyDescent="0.3">
      <c r="A135" s="205" t="s">
        <v>670</v>
      </c>
      <c r="B135" s="206" t="s">
        <v>65</v>
      </c>
      <c r="C135" s="207"/>
      <c r="D135" s="208">
        <v>395</v>
      </c>
      <c r="E135" s="207"/>
      <c r="F135" s="207"/>
    </row>
    <row r="136" spans="1:6" s="209" customFormat="1" ht="30" customHeight="1" x14ac:dyDescent="0.3">
      <c r="A136" s="205" t="s">
        <v>671</v>
      </c>
      <c r="B136" s="206" t="s">
        <v>50</v>
      </c>
      <c r="C136" s="207"/>
      <c r="D136" s="207"/>
      <c r="E136" s="208">
        <v>455</v>
      </c>
      <c r="F136" s="207"/>
    </row>
    <row r="137" spans="1:6" s="209" customFormat="1" ht="30" customHeight="1" x14ac:dyDescent="0.3">
      <c r="A137" s="205" t="s">
        <v>672</v>
      </c>
      <c r="B137" s="206" t="s">
        <v>139</v>
      </c>
      <c r="C137" s="207"/>
      <c r="D137" s="207"/>
      <c r="E137" s="208">
        <v>470</v>
      </c>
      <c r="F137" s="207"/>
    </row>
    <row r="138" spans="1:6" s="209" customFormat="1" ht="30" customHeight="1" x14ac:dyDescent="0.3">
      <c r="A138" s="205" t="s">
        <v>485</v>
      </c>
      <c r="B138" s="206" t="s">
        <v>486</v>
      </c>
      <c r="C138" s="207"/>
      <c r="D138" s="208">
        <v>197.5</v>
      </c>
      <c r="E138" s="207"/>
      <c r="F138" s="207"/>
    </row>
    <row r="139" spans="1:6" s="209" customFormat="1" ht="30" customHeight="1" x14ac:dyDescent="0.3">
      <c r="A139" s="205" t="s">
        <v>487</v>
      </c>
      <c r="B139" s="206" t="s">
        <v>65</v>
      </c>
      <c r="C139" s="207"/>
      <c r="D139" s="208">
        <v>395</v>
      </c>
      <c r="E139" s="207"/>
      <c r="F139" s="207"/>
    </row>
    <row r="140" spans="1:6" s="209" customFormat="1" ht="30" customHeight="1" x14ac:dyDescent="0.3">
      <c r="A140" s="205" t="s">
        <v>673</v>
      </c>
      <c r="B140" s="206" t="s">
        <v>65</v>
      </c>
      <c r="C140" s="207"/>
      <c r="D140" s="208">
        <v>395</v>
      </c>
      <c r="E140" s="207"/>
      <c r="F140" s="207"/>
    </row>
    <row r="141" spans="1:6" s="209" customFormat="1" ht="30" customHeight="1" x14ac:dyDescent="0.3">
      <c r="A141" s="205" t="s">
        <v>492</v>
      </c>
      <c r="B141" s="206" t="s">
        <v>486</v>
      </c>
      <c r="C141" s="207"/>
      <c r="D141" s="208">
        <v>197.5</v>
      </c>
      <c r="E141" s="207"/>
      <c r="F141" s="207"/>
    </row>
    <row r="142" spans="1:6" s="209" customFormat="1" ht="30" customHeight="1" x14ac:dyDescent="0.3">
      <c r="A142" s="205" t="s">
        <v>674</v>
      </c>
      <c r="B142" s="206" t="s">
        <v>65</v>
      </c>
      <c r="C142" s="207"/>
      <c r="D142" s="208">
        <v>395</v>
      </c>
      <c r="E142" s="207"/>
      <c r="F142" s="207"/>
    </row>
    <row r="143" spans="1:6" s="209" customFormat="1" ht="30" customHeight="1" x14ac:dyDescent="0.3">
      <c r="A143" s="205" t="s">
        <v>675</v>
      </c>
      <c r="B143" s="206" t="s">
        <v>143</v>
      </c>
      <c r="C143" s="207"/>
      <c r="D143" s="207"/>
      <c r="E143" s="210">
        <v>1155</v>
      </c>
      <c r="F143" s="207"/>
    </row>
    <row r="144" spans="1:6" s="209" customFormat="1" ht="30" customHeight="1" x14ac:dyDescent="0.3">
      <c r="A144" s="205" t="s">
        <v>634</v>
      </c>
      <c r="B144" s="206" t="s">
        <v>113</v>
      </c>
      <c r="C144" s="207"/>
      <c r="D144" s="207"/>
      <c r="E144" s="208">
        <v>395</v>
      </c>
      <c r="F144" s="207"/>
    </row>
    <row r="145" spans="1:6" s="209" customFormat="1" ht="30" customHeight="1" x14ac:dyDescent="0.3">
      <c r="A145" s="205" t="s">
        <v>676</v>
      </c>
      <c r="B145" s="206" t="s">
        <v>67</v>
      </c>
      <c r="C145" s="207"/>
      <c r="D145" s="208">
        <v>395</v>
      </c>
      <c r="E145" s="207"/>
      <c r="F145" s="207"/>
    </row>
    <row r="146" spans="1:6" s="209" customFormat="1" ht="30" customHeight="1" x14ac:dyDescent="0.3">
      <c r="A146" s="205" t="s">
        <v>677</v>
      </c>
      <c r="B146" s="206" t="s">
        <v>59</v>
      </c>
      <c r="C146" s="207"/>
      <c r="D146" s="207"/>
      <c r="E146" s="208">
        <v>837</v>
      </c>
      <c r="F146" s="207"/>
    </row>
    <row r="147" spans="1:6" s="209" customFormat="1" ht="30" customHeight="1" x14ac:dyDescent="0.3">
      <c r="A147" s="205" t="s">
        <v>497</v>
      </c>
      <c r="B147" s="206" t="s">
        <v>81</v>
      </c>
      <c r="C147" s="207"/>
      <c r="D147" s="208">
        <v>395</v>
      </c>
      <c r="E147" s="207"/>
      <c r="F147" s="207"/>
    </row>
    <row r="148" spans="1:6" s="209" customFormat="1" ht="30" customHeight="1" x14ac:dyDescent="0.3">
      <c r="A148" s="205" t="s">
        <v>678</v>
      </c>
      <c r="B148" s="206" t="s">
        <v>54</v>
      </c>
      <c r="C148" s="207"/>
      <c r="D148" s="208">
        <v>395</v>
      </c>
      <c r="E148" s="207"/>
      <c r="F148" s="207"/>
    </row>
    <row r="149" spans="1:6" s="209" customFormat="1" ht="30" customHeight="1" x14ac:dyDescent="0.3">
      <c r="A149" s="205" t="s">
        <v>678</v>
      </c>
      <c r="B149" s="206" t="s">
        <v>143</v>
      </c>
      <c r="C149" s="207"/>
      <c r="D149" s="207"/>
      <c r="E149" s="210">
        <v>1154</v>
      </c>
      <c r="F149" s="207"/>
    </row>
    <row r="150" spans="1:6" s="209" customFormat="1" ht="30" customHeight="1" x14ac:dyDescent="0.3">
      <c r="A150" s="205" t="s">
        <v>678</v>
      </c>
      <c r="B150" s="206" t="s">
        <v>53</v>
      </c>
      <c r="C150" s="207"/>
      <c r="D150" s="210">
        <v>1498</v>
      </c>
      <c r="E150" s="207"/>
      <c r="F150" s="207"/>
    </row>
    <row r="151" spans="1:6" s="209" customFormat="1" ht="30" customHeight="1" x14ac:dyDescent="0.3">
      <c r="A151" s="205" t="s">
        <v>500</v>
      </c>
      <c r="B151" s="206" t="s">
        <v>77</v>
      </c>
      <c r="C151" s="208">
        <v>410</v>
      </c>
      <c r="D151" s="207"/>
      <c r="E151" s="207"/>
      <c r="F151" s="207"/>
    </row>
    <row r="152" spans="1:6" s="209" customFormat="1" ht="30" customHeight="1" x14ac:dyDescent="0.3">
      <c r="A152" s="205" t="s">
        <v>500</v>
      </c>
      <c r="B152" s="206" t="s">
        <v>143</v>
      </c>
      <c r="C152" s="207"/>
      <c r="D152" s="207"/>
      <c r="E152" s="210">
        <v>1180</v>
      </c>
      <c r="F152" s="207"/>
    </row>
    <row r="153" spans="1:6" s="209" customFormat="1" ht="30" customHeight="1" x14ac:dyDescent="0.3">
      <c r="A153" s="205" t="s">
        <v>679</v>
      </c>
      <c r="B153" s="206" t="s">
        <v>139</v>
      </c>
      <c r="C153" s="207"/>
      <c r="D153" s="207"/>
      <c r="E153" s="208">
        <v>416</v>
      </c>
      <c r="F153" s="207"/>
    </row>
    <row r="154" spans="1:6" s="209" customFormat="1" ht="30" customHeight="1" x14ac:dyDescent="0.3">
      <c r="A154" s="205" t="s">
        <v>501</v>
      </c>
      <c r="B154" s="206" t="s">
        <v>680</v>
      </c>
      <c r="C154" s="210">
        <v>1169</v>
      </c>
      <c r="D154" s="207"/>
      <c r="E154" s="207"/>
      <c r="F154" s="207"/>
    </row>
    <row r="155" spans="1:6" s="209" customFormat="1" ht="30" customHeight="1" x14ac:dyDescent="0.3">
      <c r="A155" s="205" t="s">
        <v>502</v>
      </c>
      <c r="B155" s="206" t="s">
        <v>49</v>
      </c>
      <c r="C155" s="207"/>
      <c r="D155" s="208">
        <v>395</v>
      </c>
      <c r="E155" s="207"/>
      <c r="F155" s="207"/>
    </row>
    <row r="156" spans="1:6" s="209" customFormat="1" ht="30" customHeight="1" x14ac:dyDescent="0.3">
      <c r="A156" s="205" t="s">
        <v>681</v>
      </c>
      <c r="B156" s="206" t="s">
        <v>66</v>
      </c>
      <c r="C156" s="207"/>
      <c r="D156" s="208">
        <v>395</v>
      </c>
      <c r="E156" s="207"/>
      <c r="F156" s="207"/>
    </row>
    <row r="157" spans="1:6" s="209" customFormat="1" ht="30" customHeight="1" x14ac:dyDescent="0.3">
      <c r="A157" s="205" t="s">
        <v>638</v>
      </c>
      <c r="B157" s="206" t="s">
        <v>682</v>
      </c>
      <c r="C157" s="207"/>
      <c r="D157" s="210">
        <v>2423</v>
      </c>
      <c r="E157" s="207"/>
      <c r="F157" s="207"/>
    </row>
    <row r="158" spans="1:6" s="209" customFormat="1" ht="30" customHeight="1" x14ac:dyDescent="0.3">
      <c r="A158" s="205" t="s">
        <v>506</v>
      </c>
      <c r="B158" s="206" t="s">
        <v>52</v>
      </c>
      <c r="C158" s="207"/>
      <c r="D158" s="210">
        <v>1185</v>
      </c>
      <c r="E158" s="207"/>
      <c r="F158" s="207"/>
    </row>
    <row r="159" spans="1:6" s="209" customFormat="1" ht="30" customHeight="1" x14ac:dyDescent="0.3">
      <c r="A159" s="205" t="s">
        <v>507</v>
      </c>
      <c r="B159" s="206" t="s">
        <v>104</v>
      </c>
      <c r="C159" s="207"/>
      <c r="D159" s="208">
        <v>605</v>
      </c>
      <c r="E159" s="207"/>
      <c r="F159" s="207"/>
    </row>
    <row r="160" spans="1:6" s="209" customFormat="1" ht="30" customHeight="1" x14ac:dyDescent="0.3">
      <c r="A160" s="205" t="s">
        <v>507</v>
      </c>
      <c r="B160" s="206" t="s">
        <v>49</v>
      </c>
      <c r="C160" s="207"/>
      <c r="D160" s="208">
        <v>395</v>
      </c>
      <c r="E160" s="207"/>
      <c r="F160" s="207"/>
    </row>
    <row r="161" spans="1:6" s="209" customFormat="1" ht="30" customHeight="1" x14ac:dyDescent="0.3">
      <c r="A161" s="205" t="s">
        <v>683</v>
      </c>
      <c r="B161" s="206" t="s">
        <v>96</v>
      </c>
      <c r="C161" s="208">
        <v>485</v>
      </c>
      <c r="D161" s="207"/>
      <c r="E161" s="207"/>
      <c r="F161" s="207"/>
    </row>
    <row r="162" spans="1:6" s="209" customFormat="1" ht="30" customHeight="1" x14ac:dyDescent="0.3">
      <c r="A162" s="205" t="s">
        <v>508</v>
      </c>
      <c r="B162" s="206" t="s">
        <v>59</v>
      </c>
      <c r="C162" s="207"/>
      <c r="D162" s="207"/>
      <c r="E162" s="208">
        <v>395</v>
      </c>
      <c r="F162" s="207"/>
    </row>
    <row r="163" spans="1:6" s="209" customFormat="1" ht="30" customHeight="1" x14ac:dyDescent="0.3">
      <c r="A163" s="205" t="s">
        <v>684</v>
      </c>
      <c r="B163" s="206" t="s">
        <v>91</v>
      </c>
      <c r="C163" s="207"/>
      <c r="D163" s="207"/>
      <c r="E163" s="208">
        <v>952</v>
      </c>
      <c r="F163" s="207"/>
    </row>
    <row r="164" spans="1:6" s="209" customFormat="1" ht="30" customHeight="1" x14ac:dyDescent="0.3">
      <c r="A164" s="205" t="s">
        <v>509</v>
      </c>
      <c r="B164" s="206" t="s">
        <v>57</v>
      </c>
      <c r="C164" s="207"/>
      <c r="D164" s="208">
        <v>395</v>
      </c>
      <c r="E164" s="207"/>
      <c r="F164" s="207"/>
    </row>
    <row r="165" spans="1:6" s="209" customFormat="1" ht="30" customHeight="1" x14ac:dyDescent="0.3">
      <c r="A165" s="205" t="s">
        <v>509</v>
      </c>
      <c r="B165" s="206" t="s">
        <v>59</v>
      </c>
      <c r="C165" s="207"/>
      <c r="D165" s="207"/>
      <c r="E165" s="208">
        <v>428</v>
      </c>
      <c r="F165" s="207"/>
    </row>
    <row r="166" spans="1:6" s="209" customFormat="1" ht="30" customHeight="1" x14ac:dyDescent="0.3">
      <c r="A166" s="205" t="s">
        <v>509</v>
      </c>
      <c r="B166" s="206" t="s">
        <v>50</v>
      </c>
      <c r="C166" s="207"/>
      <c r="D166" s="207"/>
      <c r="E166" s="208">
        <v>431</v>
      </c>
      <c r="F166" s="207"/>
    </row>
    <row r="167" spans="1:6" s="209" customFormat="1" ht="30" customHeight="1" x14ac:dyDescent="0.3">
      <c r="A167" s="205" t="s">
        <v>510</v>
      </c>
      <c r="B167" s="206" t="s">
        <v>49</v>
      </c>
      <c r="C167" s="207"/>
      <c r="D167" s="208">
        <v>395</v>
      </c>
      <c r="E167" s="207"/>
      <c r="F167" s="207"/>
    </row>
    <row r="168" spans="1:6" s="209" customFormat="1" ht="30" customHeight="1" x14ac:dyDescent="0.3">
      <c r="A168" s="205" t="s">
        <v>515</v>
      </c>
      <c r="B168" s="206" t="s">
        <v>49</v>
      </c>
      <c r="C168" s="207"/>
      <c r="D168" s="208">
        <v>395</v>
      </c>
      <c r="E168" s="207"/>
      <c r="F168" s="207"/>
    </row>
    <row r="169" spans="1:6" s="209" customFormat="1" ht="30" customHeight="1" x14ac:dyDescent="0.3">
      <c r="A169" s="205" t="s">
        <v>685</v>
      </c>
      <c r="B169" s="206" t="s">
        <v>60</v>
      </c>
      <c r="C169" s="207"/>
      <c r="D169" s="208">
        <v>395</v>
      </c>
      <c r="E169" s="207"/>
      <c r="F169" s="207"/>
    </row>
    <row r="170" spans="1:6" s="209" customFormat="1" ht="30" customHeight="1" x14ac:dyDescent="0.3">
      <c r="A170" s="205" t="s">
        <v>520</v>
      </c>
      <c r="B170" s="206" t="s">
        <v>52</v>
      </c>
      <c r="C170" s="207"/>
      <c r="D170" s="208">
        <v>395</v>
      </c>
      <c r="E170" s="207"/>
      <c r="F170" s="207"/>
    </row>
    <row r="171" spans="1:6" s="209" customFormat="1" ht="30" customHeight="1" x14ac:dyDescent="0.3">
      <c r="A171" s="205" t="s">
        <v>640</v>
      </c>
      <c r="B171" s="206" t="s">
        <v>60</v>
      </c>
      <c r="C171" s="207"/>
      <c r="D171" s="208">
        <v>395</v>
      </c>
      <c r="E171" s="207"/>
      <c r="F171" s="207"/>
    </row>
    <row r="172" spans="1:6" s="209" customFormat="1" ht="30" customHeight="1" x14ac:dyDescent="0.3">
      <c r="A172" s="205" t="s">
        <v>522</v>
      </c>
      <c r="B172" s="206" t="s">
        <v>631</v>
      </c>
      <c r="C172" s="207"/>
      <c r="D172" s="208">
        <v>403</v>
      </c>
      <c r="E172" s="207"/>
      <c r="F172" s="207"/>
    </row>
    <row r="173" spans="1:6" s="209" customFormat="1" ht="30" customHeight="1" x14ac:dyDescent="0.3">
      <c r="A173" s="205" t="s">
        <v>522</v>
      </c>
      <c r="B173" s="206" t="s">
        <v>49</v>
      </c>
      <c r="C173" s="207"/>
      <c r="D173" s="208">
        <v>197.5</v>
      </c>
      <c r="E173" s="207"/>
      <c r="F173" s="207"/>
    </row>
    <row r="174" spans="1:6" s="209" customFormat="1" ht="30" customHeight="1" x14ac:dyDescent="0.3">
      <c r="A174" s="205" t="s">
        <v>523</v>
      </c>
      <c r="B174" s="206" t="s">
        <v>60</v>
      </c>
      <c r="C174" s="207"/>
      <c r="D174" s="208">
        <v>395</v>
      </c>
      <c r="E174" s="207"/>
      <c r="F174" s="207"/>
    </row>
    <row r="175" spans="1:6" s="209" customFormat="1" ht="30" customHeight="1" x14ac:dyDescent="0.3">
      <c r="A175" s="205" t="s">
        <v>524</v>
      </c>
      <c r="B175" s="206" t="s">
        <v>50</v>
      </c>
      <c r="C175" s="207"/>
      <c r="D175" s="207"/>
      <c r="E175" s="208">
        <v>440</v>
      </c>
      <c r="F175" s="207"/>
    </row>
    <row r="176" spans="1:6" s="209" customFormat="1" ht="30" customHeight="1" x14ac:dyDescent="0.3">
      <c r="A176" s="205" t="s">
        <v>527</v>
      </c>
      <c r="B176" s="206" t="s">
        <v>50</v>
      </c>
      <c r="C176" s="207"/>
      <c r="D176" s="207"/>
      <c r="E176" s="208">
        <v>470</v>
      </c>
      <c r="F176" s="207"/>
    </row>
    <row r="177" spans="1:6" s="209" customFormat="1" ht="30" customHeight="1" x14ac:dyDescent="0.3">
      <c r="A177" s="205" t="s">
        <v>527</v>
      </c>
      <c r="B177" s="206" t="s">
        <v>65</v>
      </c>
      <c r="C177" s="207"/>
      <c r="D177" s="208">
        <v>197.5</v>
      </c>
      <c r="E177" s="207"/>
      <c r="F177" s="207"/>
    </row>
    <row r="178" spans="1:6" s="209" customFormat="1" ht="30" customHeight="1" x14ac:dyDescent="0.3">
      <c r="A178" s="205" t="s">
        <v>528</v>
      </c>
      <c r="B178" s="206" t="s">
        <v>49</v>
      </c>
      <c r="C178" s="207"/>
      <c r="D178" s="208">
        <v>395</v>
      </c>
      <c r="E178" s="207"/>
      <c r="F178" s="207"/>
    </row>
    <row r="179" spans="1:6" s="209" customFormat="1" ht="30" customHeight="1" x14ac:dyDescent="0.3">
      <c r="A179" s="205" t="s">
        <v>686</v>
      </c>
      <c r="B179" s="206" t="s">
        <v>109</v>
      </c>
      <c r="C179" s="207"/>
      <c r="D179" s="208">
        <v>395</v>
      </c>
      <c r="E179" s="207"/>
      <c r="F179" s="207"/>
    </row>
    <row r="180" spans="1:6" s="209" customFormat="1" ht="30" customHeight="1" x14ac:dyDescent="0.3">
      <c r="A180" s="205" t="s">
        <v>529</v>
      </c>
      <c r="B180" s="206" t="s">
        <v>65</v>
      </c>
      <c r="C180" s="207"/>
      <c r="D180" s="208">
        <v>790</v>
      </c>
      <c r="E180" s="207"/>
      <c r="F180" s="207"/>
    </row>
    <row r="181" spans="1:6" s="209" customFormat="1" ht="30" customHeight="1" x14ac:dyDescent="0.3">
      <c r="A181" s="205" t="s">
        <v>687</v>
      </c>
      <c r="B181" s="206" t="s">
        <v>65</v>
      </c>
      <c r="C181" s="207"/>
      <c r="D181" s="208">
        <v>395</v>
      </c>
      <c r="E181" s="207"/>
      <c r="F181" s="207"/>
    </row>
    <row r="182" spans="1:6" s="209" customFormat="1" ht="30" customHeight="1" x14ac:dyDescent="0.3">
      <c r="A182" s="205" t="s">
        <v>533</v>
      </c>
      <c r="B182" s="206" t="s">
        <v>57</v>
      </c>
      <c r="C182" s="207"/>
      <c r="D182" s="208">
        <v>395</v>
      </c>
      <c r="E182" s="207"/>
      <c r="F182" s="207"/>
    </row>
    <row r="183" spans="1:6" s="209" customFormat="1" ht="30" customHeight="1" thickBot="1" x14ac:dyDescent="0.35">
      <c r="A183" s="205" t="s">
        <v>534</v>
      </c>
      <c r="B183" s="206" t="s">
        <v>62</v>
      </c>
      <c r="C183" s="210">
        <v>1580</v>
      </c>
      <c r="D183" s="207"/>
      <c r="E183" s="207"/>
      <c r="F183" s="207"/>
    </row>
    <row r="184" spans="1:6" s="209" customFormat="1" ht="30" customHeight="1" x14ac:dyDescent="0.3">
      <c r="A184" s="211" t="s">
        <v>82</v>
      </c>
      <c r="B184" s="211"/>
      <c r="C184" s="212">
        <v>276130.18</v>
      </c>
      <c r="D184" s="212">
        <v>52482</v>
      </c>
      <c r="E184" s="212">
        <v>20598</v>
      </c>
      <c r="F184" s="213"/>
    </row>
    <row r="185" spans="1:6" s="209" customFormat="1" ht="30" customHeight="1" x14ac:dyDescent="0.3">
      <c r="A185" s="214" t="s">
        <v>21</v>
      </c>
      <c r="B185" s="214"/>
      <c r="C185" s="214"/>
      <c r="D185" s="214"/>
      <c r="E185" s="214"/>
      <c r="F185" s="215">
        <v>349210.18</v>
      </c>
    </row>
    <row r="186" spans="1:6" s="209" customFormat="1" ht="30" customHeight="1" x14ac:dyDescent="0.3"/>
    <row r="187" spans="1:6" s="209" customFormat="1" ht="30" customHeight="1" x14ac:dyDescent="0.3"/>
    <row r="188" spans="1:6" s="209" customFormat="1" ht="30" customHeight="1" x14ac:dyDescent="0.3"/>
    <row r="189" spans="1:6" s="209" customFormat="1" ht="30" customHeight="1" x14ac:dyDescent="0.3"/>
    <row r="190" spans="1:6" s="209" customFormat="1" ht="30" customHeight="1" x14ac:dyDescent="0.3"/>
    <row r="191" spans="1:6" s="209" customFormat="1" ht="30" customHeight="1" x14ac:dyDescent="0.3"/>
    <row r="192" spans="1:6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5">
    <mergeCell ref="A184:B184"/>
    <mergeCell ref="A185:E18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2:F42"/>
    <mergeCell ref="A40:J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3.21875" customWidth="1"/>
    <col min="3" max="5" width="14.6640625" customWidth="1"/>
    <col min="6" max="6" width="13.5546875" customWidth="1"/>
    <col min="7" max="7" width="8.6640625" customWidth="1"/>
    <col min="8" max="8" width="4.109375" customWidth="1"/>
    <col min="9" max="9" width="8.66406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228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1960</v>
      </c>
    </row>
    <row r="7" spans="1:10" x14ac:dyDescent="0.3">
      <c r="A7" t="s">
        <v>7</v>
      </c>
      <c r="C7" s="24">
        <v>320.60000000000002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36920.31</v>
      </c>
      <c r="F21" s="152"/>
      <c r="G21" s="152">
        <v>33117.35</v>
      </c>
      <c r="H21" s="152"/>
      <c r="I21" s="147">
        <f>E21-G21</f>
        <v>3802.9599999999991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36920.31</v>
      </c>
      <c r="F23" s="147"/>
      <c r="G23" s="147">
        <f>G21+G22</f>
        <v>33117.35</v>
      </c>
      <c r="H23" s="147"/>
      <c r="I23" s="147">
        <f>I21+I22</f>
        <v>3802.9599999999991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39906.21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18312.671999999999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4039.5600000000004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0.1</v>
      </c>
      <c r="H32" s="146"/>
      <c r="I32" s="147">
        <f t="shared" si="0"/>
        <v>384.72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1769.7120000000004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1115.6880000000001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846.38400000000013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9">
        <v>1.77</v>
      </c>
      <c r="H37" s="170"/>
      <c r="I37" s="147">
        <f t="shared" si="0"/>
        <v>6809.5439999999999</v>
      </c>
      <c r="J37" s="147"/>
    </row>
    <row r="38" spans="1:10" ht="13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33278.28</v>
      </c>
      <c r="J38" s="147"/>
    </row>
    <row r="40" spans="1:10" x14ac:dyDescent="0.3">
      <c r="A40" s="39"/>
      <c r="B40" s="39"/>
      <c r="C40" s="39"/>
      <c r="D40" s="39"/>
      <c r="E40" s="39"/>
      <c r="F40" s="39"/>
    </row>
    <row r="41" spans="1:10" x14ac:dyDescent="0.3">
      <c r="A41" s="39"/>
      <c r="B41" s="39"/>
      <c r="C41" s="39"/>
      <c r="D41" s="39"/>
      <c r="E41" s="39"/>
      <c r="F41" s="39"/>
    </row>
    <row r="42" spans="1:10" ht="21" x14ac:dyDescent="0.4">
      <c r="A42" s="134" t="s">
        <v>40</v>
      </c>
      <c r="B42" s="134"/>
      <c r="C42" s="134"/>
      <c r="D42" s="134"/>
      <c r="E42" s="134"/>
      <c r="F42" s="134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229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17.399999999999999" x14ac:dyDescent="0.3">
      <c r="A46" s="40" t="s">
        <v>448</v>
      </c>
      <c r="B46" s="39"/>
      <c r="C46" s="39"/>
      <c r="D46" s="39"/>
      <c r="E46" s="39"/>
      <c r="F46" s="39"/>
    </row>
    <row r="47" spans="1:10" ht="15" thickBot="1" x14ac:dyDescent="0.35">
      <c r="A47" s="39"/>
      <c r="B47" s="39"/>
      <c r="C47" s="39"/>
      <c r="D47" s="39"/>
      <c r="E47" s="39"/>
      <c r="F47" s="39"/>
    </row>
    <row r="48" spans="1:10" s="209" customFormat="1" ht="30" customHeight="1" thickBot="1" x14ac:dyDescent="0.35">
      <c r="A48" s="41" t="s">
        <v>43</v>
      </c>
      <c r="B48" s="42" t="s">
        <v>44</v>
      </c>
      <c r="C48" s="42" t="s">
        <v>45</v>
      </c>
      <c r="D48" s="42" t="s">
        <v>46</v>
      </c>
      <c r="E48" s="42" t="s">
        <v>47</v>
      </c>
      <c r="F48" s="43" t="s">
        <v>48</v>
      </c>
    </row>
    <row r="49" spans="1:6" s="209" customFormat="1" ht="30" customHeight="1" x14ac:dyDescent="0.3">
      <c r="A49" s="205" t="s">
        <v>465</v>
      </c>
      <c r="B49" s="206" t="s">
        <v>50</v>
      </c>
      <c r="C49" s="207"/>
      <c r="D49" s="207"/>
      <c r="E49" s="208">
        <v>429</v>
      </c>
      <c r="F49" s="207"/>
    </row>
    <row r="50" spans="1:6" s="209" customFormat="1" ht="30" customHeight="1" x14ac:dyDescent="0.3">
      <c r="A50" s="205" t="s">
        <v>742</v>
      </c>
      <c r="B50" s="206" t="s">
        <v>59</v>
      </c>
      <c r="C50" s="207"/>
      <c r="D50" s="207"/>
      <c r="E50" s="208">
        <v>790</v>
      </c>
      <c r="F50" s="207"/>
    </row>
    <row r="51" spans="1:6" s="209" customFormat="1" ht="30" customHeight="1" x14ac:dyDescent="0.3">
      <c r="A51" s="205" t="s">
        <v>555</v>
      </c>
      <c r="B51" s="206" t="s">
        <v>824</v>
      </c>
      <c r="C51" s="207"/>
      <c r="D51" s="207"/>
      <c r="E51" s="208">
        <v>395</v>
      </c>
      <c r="F51" s="207"/>
    </row>
    <row r="52" spans="1:6" s="209" customFormat="1" ht="30" customHeight="1" x14ac:dyDescent="0.3">
      <c r="A52" s="205" t="s">
        <v>472</v>
      </c>
      <c r="B52" s="206" t="s">
        <v>63</v>
      </c>
      <c r="C52" s="208">
        <v>205</v>
      </c>
      <c r="D52" s="207"/>
      <c r="E52" s="207"/>
      <c r="F52" s="207"/>
    </row>
    <row r="53" spans="1:6" s="209" customFormat="1" ht="30" customHeight="1" x14ac:dyDescent="0.3">
      <c r="A53" s="205" t="s">
        <v>570</v>
      </c>
      <c r="B53" s="206" t="s">
        <v>734</v>
      </c>
      <c r="C53" s="207"/>
      <c r="D53" s="207"/>
      <c r="E53" s="208">
        <v>400</v>
      </c>
      <c r="F53" s="207"/>
    </row>
    <row r="54" spans="1:6" s="209" customFormat="1" ht="30" customHeight="1" x14ac:dyDescent="0.3">
      <c r="A54" s="205" t="s">
        <v>664</v>
      </c>
      <c r="B54" s="206" t="s">
        <v>230</v>
      </c>
      <c r="C54" s="210">
        <v>5689</v>
      </c>
      <c r="D54" s="207"/>
      <c r="E54" s="207"/>
      <c r="F54" s="207"/>
    </row>
    <row r="55" spans="1:6" s="209" customFormat="1" ht="30" customHeight="1" x14ac:dyDescent="0.3">
      <c r="A55" s="205" t="s">
        <v>714</v>
      </c>
      <c r="B55" s="206" t="s">
        <v>620</v>
      </c>
      <c r="C55" s="210">
        <v>1460</v>
      </c>
      <c r="D55" s="207"/>
      <c r="E55" s="207"/>
      <c r="F55" s="207"/>
    </row>
    <row r="56" spans="1:6" s="209" customFormat="1" ht="30" customHeight="1" thickBot="1" x14ac:dyDescent="0.35">
      <c r="A56" s="205" t="s">
        <v>716</v>
      </c>
      <c r="B56" s="206" t="s">
        <v>77</v>
      </c>
      <c r="C56" s="208">
        <v>410</v>
      </c>
      <c r="D56" s="207"/>
      <c r="E56" s="207"/>
      <c r="F56" s="207"/>
    </row>
    <row r="57" spans="1:6" s="209" customFormat="1" ht="30" customHeight="1" x14ac:dyDescent="0.3">
      <c r="A57" s="211" t="s">
        <v>82</v>
      </c>
      <c r="B57" s="211"/>
      <c r="C57" s="212">
        <v>7764</v>
      </c>
      <c r="D57" s="213"/>
      <c r="E57" s="212">
        <v>2014</v>
      </c>
      <c r="F57" s="213"/>
    </row>
    <row r="58" spans="1:6" s="209" customFormat="1" ht="30" customHeight="1" x14ac:dyDescent="0.3">
      <c r="A58" s="214" t="s">
        <v>21</v>
      </c>
      <c r="B58" s="214"/>
      <c r="C58" s="214"/>
      <c r="D58" s="214"/>
      <c r="E58" s="214"/>
      <c r="F58" s="215">
        <v>9778</v>
      </c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>
      <c r="A61" s="68"/>
      <c r="B61" s="68"/>
      <c r="C61" s="68"/>
      <c r="D61" s="68"/>
      <c r="E61" s="68"/>
      <c r="F61" s="68"/>
    </row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7:B57"/>
    <mergeCell ref="A58:E5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2:F42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9.8867187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231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321.60000000000002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A13" s="25"/>
      <c r="B13" s="25"/>
      <c r="C13" s="25"/>
      <c r="D13" s="25"/>
      <c r="E13" s="25"/>
      <c r="F13" s="25"/>
      <c r="G13" s="25"/>
      <c r="H13" s="28"/>
      <c r="I13" s="50"/>
      <c r="J13" s="31"/>
    </row>
    <row r="14" spans="1:10" x14ac:dyDescent="0.3">
      <c r="A14" s="25"/>
      <c r="B14" s="25"/>
      <c r="C14" s="25"/>
      <c r="D14" s="25"/>
      <c r="E14" s="25"/>
      <c r="F14" s="25"/>
      <c r="G14" s="25"/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35240.92</v>
      </c>
      <c r="F21" s="152"/>
      <c r="G21" s="152">
        <v>24751.07</v>
      </c>
      <c r="H21" s="152"/>
      <c r="I21" s="147">
        <f>E21-G21</f>
        <v>10489.849999999999</v>
      </c>
      <c r="J21" s="147"/>
    </row>
    <row r="22" spans="1:10" ht="45" customHeight="1" x14ac:dyDescent="0.3">
      <c r="A22" s="33">
        <v>2</v>
      </c>
      <c r="B22" s="139" t="s">
        <v>125</v>
      </c>
      <c r="C22" s="139"/>
      <c r="D22" s="139"/>
      <c r="E22" s="153">
        <v>0</v>
      </c>
      <c r="F22" s="153"/>
      <c r="G22" s="153">
        <v>0</v>
      </c>
      <c r="H22" s="153"/>
      <c r="I22" s="154">
        <v>0</v>
      </c>
      <c r="J22" s="154"/>
    </row>
    <row r="23" spans="1:10" x14ac:dyDescent="0.3">
      <c r="A23" s="33"/>
      <c r="B23" s="171" t="s">
        <v>21</v>
      </c>
      <c r="C23" s="171"/>
      <c r="D23" s="171"/>
      <c r="E23" s="172">
        <f>E21+E22</f>
        <v>35240.92</v>
      </c>
      <c r="F23" s="172"/>
      <c r="G23" s="172">
        <f>G21+G22</f>
        <v>24751.07</v>
      </c>
      <c r="H23" s="172"/>
      <c r="I23" s="172">
        <f>I21+I22</f>
        <v>10489.849999999999</v>
      </c>
      <c r="J23" s="172"/>
    </row>
    <row r="24" spans="1:10" ht="17.25" customHeight="1" x14ac:dyDescent="0.3">
      <c r="A24" s="54"/>
      <c r="B24" s="62" t="s">
        <v>85</v>
      </c>
      <c r="C24" s="63"/>
      <c r="D24" s="63"/>
      <c r="E24" s="54"/>
      <c r="F24" s="52"/>
      <c r="G24" s="54"/>
      <c r="H24" s="52"/>
      <c r="I24" s="62"/>
      <c r="J24" s="64">
        <v>22070.12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18369.792000000001</v>
      </c>
      <c r="J28" s="147"/>
    </row>
    <row r="29" spans="1:10" ht="45" customHeight="1" x14ac:dyDescent="0.3">
      <c r="A29" s="38">
        <v>2</v>
      </c>
      <c r="B29" s="145" t="s">
        <v>232</v>
      </c>
      <c r="C29" s="145"/>
      <c r="D29" s="145"/>
      <c r="E29" s="145"/>
      <c r="F29" s="33" t="s">
        <v>13</v>
      </c>
      <c r="G29" s="149">
        <v>0</v>
      </c>
      <c r="H29" s="149"/>
      <c r="I29" s="147"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4052.1600000000008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0.1</v>
      </c>
      <c r="H32" s="146"/>
      <c r="I32" s="147">
        <f t="shared" si="0"/>
        <v>385.92000000000007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1775.232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1119.1679999999999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849.02400000000011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6830.7840000000015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33382.080000000009</v>
      </c>
      <c r="J38" s="147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233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94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472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477</v>
      </c>
      <c r="B49" s="206" t="s">
        <v>345</v>
      </c>
      <c r="C49" s="210">
        <v>5020</v>
      </c>
      <c r="D49" s="207"/>
      <c r="E49" s="207"/>
      <c r="F49" s="207"/>
    </row>
    <row r="50" spans="1:6" s="209" customFormat="1" ht="30" customHeight="1" x14ac:dyDescent="0.3">
      <c r="A50" s="205" t="s">
        <v>634</v>
      </c>
      <c r="B50" s="206" t="s">
        <v>94</v>
      </c>
      <c r="C50" s="207"/>
      <c r="D50" s="207"/>
      <c r="E50" s="208">
        <v>395</v>
      </c>
      <c r="F50" s="207"/>
    </row>
    <row r="51" spans="1:6" s="209" customFormat="1" ht="30" customHeight="1" x14ac:dyDescent="0.3">
      <c r="A51" s="205" t="s">
        <v>635</v>
      </c>
      <c r="B51" s="206" t="s">
        <v>113</v>
      </c>
      <c r="C51" s="207"/>
      <c r="D51" s="207"/>
      <c r="E51" s="208">
        <v>395</v>
      </c>
      <c r="F51" s="207"/>
    </row>
    <row r="52" spans="1:6" s="209" customFormat="1" ht="30" customHeight="1" x14ac:dyDescent="0.3">
      <c r="A52" s="205" t="s">
        <v>716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11" t="s">
        <v>82</v>
      </c>
      <c r="B53" s="211"/>
      <c r="C53" s="212">
        <v>5635</v>
      </c>
      <c r="D53" s="213"/>
      <c r="E53" s="212">
        <v>1185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6820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3:B53"/>
    <mergeCell ref="A54:E54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J246"/>
  <sheetViews>
    <sheetView topLeftCell="A18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3" width="32.77734375" customWidth="1"/>
    <col min="4" max="4" width="9.109375" customWidth="1"/>
    <col min="5" max="5" width="8.6640625" hidden="1" customWidth="1"/>
    <col min="6" max="6" width="12.109375" customWidth="1"/>
    <col min="7" max="7" width="8.6640625" customWidth="1"/>
    <col min="8" max="8" width="4.109375" customWidth="1"/>
    <col min="9" max="9" width="8.6640625" customWidth="1"/>
    <col min="10" max="10" width="12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234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1959</v>
      </c>
    </row>
    <row r="7" spans="1:10" x14ac:dyDescent="0.3">
      <c r="A7" t="s">
        <v>7</v>
      </c>
      <c r="C7" s="24">
        <v>319.60000000000002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34904.06</v>
      </c>
      <c r="F21" s="152"/>
      <c r="G21" s="152">
        <v>38582.14</v>
      </c>
      <c r="H21" s="152"/>
      <c r="I21" s="147">
        <f>E21-G21</f>
        <v>-3678.0800000000017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34904.06</v>
      </c>
      <c r="F23" s="147"/>
      <c r="G23" s="147">
        <f>G21+G22</f>
        <v>38582.14</v>
      </c>
      <c r="H23" s="147"/>
      <c r="I23" s="147">
        <f>I21+I22</f>
        <v>-3678.0800000000017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14712.8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18255.552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4026.9600000000005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383.52000000000004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1764.1920000000002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1112.2080000000001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843.74400000000014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6788.3040000000001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33174.479999999996</v>
      </c>
      <c r="J38" s="147"/>
    </row>
    <row r="39" spans="1:10" x14ac:dyDescent="0.3">
      <c r="A39" s="39"/>
      <c r="B39" s="39"/>
      <c r="C39" s="39"/>
      <c r="D39" s="39"/>
      <c r="E39" s="39"/>
      <c r="F39" s="39"/>
      <c r="G39" s="39"/>
      <c r="H39" s="39"/>
    </row>
    <row r="40" spans="1:10" ht="20.399999999999999" x14ac:dyDescent="0.35">
      <c r="A40" s="65"/>
      <c r="B40" s="39"/>
      <c r="C40" s="39"/>
      <c r="D40" s="39"/>
      <c r="E40" s="39"/>
      <c r="F40" s="39"/>
      <c r="G40" s="39"/>
    </row>
    <row r="41" spans="1:10" ht="21" x14ac:dyDescent="0.4">
      <c r="A41" s="39"/>
      <c r="B41" s="134" t="s">
        <v>40</v>
      </c>
      <c r="C41" s="134"/>
      <c r="D41" s="134"/>
      <c r="E41" s="134"/>
      <c r="F41" s="134"/>
      <c r="G41" s="134"/>
    </row>
    <row r="42" spans="1:10" ht="15" customHeight="1" x14ac:dyDescent="0.3">
      <c r="A42" s="39"/>
      <c r="B42" s="39"/>
      <c r="C42" s="39"/>
      <c r="D42" s="39"/>
      <c r="E42" s="39"/>
      <c r="F42" s="39"/>
      <c r="G42" s="39"/>
    </row>
    <row r="43" spans="1:10" ht="17.399999999999999" x14ac:dyDescent="0.3">
      <c r="A43" s="39"/>
      <c r="B43" s="40" t="s">
        <v>235</v>
      </c>
      <c r="C43" s="39"/>
      <c r="D43" s="39"/>
      <c r="E43" s="39"/>
      <c r="F43" s="39"/>
      <c r="G43" s="39"/>
    </row>
    <row r="44" spans="1:10" ht="15" customHeight="1" x14ac:dyDescent="0.3">
      <c r="A44" s="39"/>
      <c r="B44" s="39"/>
      <c r="C44" s="39"/>
      <c r="D44" s="39"/>
      <c r="E44" s="39"/>
      <c r="F44" s="39"/>
      <c r="G44" s="39"/>
    </row>
    <row r="45" spans="1:10" ht="17.399999999999999" x14ac:dyDescent="0.3">
      <c r="A45" s="39"/>
      <c r="B45" s="40" t="s">
        <v>448</v>
      </c>
      <c r="C45" s="39"/>
      <c r="D45" s="39"/>
      <c r="E45" s="39"/>
      <c r="F45" s="39"/>
      <c r="G45" s="39"/>
    </row>
    <row r="46" spans="1:10" ht="15" thickBot="1" x14ac:dyDescent="0.35">
      <c r="A46" s="39"/>
      <c r="B46" s="39"/>
      <c r="C46" s="39"/>
      <c r="D46" s="39"/>
      <c r="E46" s="39"/>
      <c r="F46" s="39"/>
      <c r="G46" s="39"/>
    </row>
    <row r="47" spans="1:10" ht="51.6" thickBot="1" x14ac:dyDescent="0.35">
      <c r="A47" s="39"/>
      <c r="B47" s="41" t="s">
        <v>43</v>
      </c>
      <c r="C47" s="42" t="s">
        <v>44</v>
      </c>
      <c r="D47" s="42" t="s">
        <v>45</v>
      </c>
      <c r="E47" s="42" t="s">
        <v>46</v>
      </c>
      <c r="F47" s="42" t="s">
        <v>47</v>
      </c>
      <c r="G47" s="43" t="s">
        <v>48</v>
      </c>
    </row>
    <row r="48" spans="1:10" s="209" customFormat="1" ht="30" customHeight="1" x14ac:dyDescent="0.3">
      <c r="A48" s="68"/>
      <c r="B48" s="205" t="s">
        <v>555</v>
      </c>
      <c r="C48" s="206" t="s">
        <v>824</v>
      </c>
      <c r="D48" s="207"/>
      <c r="E48" s="207"/>
      <c r="F48" s="208">
        <v>395</v>
      </c>
      <c r="G48" s="207"/>
    </row>
    <row r="49" spans="1:7" s="209" customFormat="1" ht="30" customHeight="1" x14ac:dyDescent="0.3">
      <c r="A49" s="68"/>
      <c r="B49" s="205" t="s">
        <v>557</v>
      </c>
      <c r="C49" s="206" t="s">
        <v>63</v>
      </c>
      <c r="D49" s="208">
        <v>205</v>
      </c>
      <c r="E49" s="207"/>
      <c r="F49" s="207"/>
      <c r="G49" s="207"/>
    </row>
    <row r="50" spans="1:7" s="209" customFormat="1" ht="30" customHeight="1" x14ac:dyDescent="0.3">
      <c r="A50" s="68"/>
      <c r="B50" s="205" t="s">
        <v>626</v>
      </c>
      <c r="C50" s="206" t="s">
        <v>620</v>
      </c>
      <c r="D50" s="210">
        <v>1250</v>
      </c>
      <c r="E50" s="207"/>
      <c r="F50" s="207"/>
      <c r="G50" s="207"/>
    </row>
    <row r="51" spans="1:7" s="209" customFormat="1" ht="30" customHeight="1" x14ac:dyDescent="0.3">
      <c r="A51" s="68"/>
      <c r="B51" s="205" t="s">
        <v>583</v>
      </c>
      <c r="C51" s="206" t="s">
        <v>620</v>
      </c>
      <c r="D51" s="210">
        <v>1250</v>
      </c>
      <c r="E51" s="207"/>
      <c r="F51" s="207"/>
      <c r="G51" s="207"/>
    </row>
    <row r="52" spans="1:7" s="209" customFormat="1" ht="30" customHeight="1" x14ac:dyDescent="0.3">
      <c r="A52" s="68"/>
      <c r="B52" s="205" t="s">
        <v>591</v>
      </c>
      <c r="C52" s="206" t="s">
        <v>77</v>
      </c>
      <c r="D52" s="208">
        <v>410</v>
      </c>
      <c r="E52" s="207"/>
      <c r="F52" s="207"/>
      <c r="G52" s="207"/>
    </row>
    <row r="53" spans="1:7" s="209" customFormat="1" ht="30" customHeight="1" thickBot="1" x14ac:dyDescent="0.35">
      <c r="A53" s="68"/>
      <c r="B53" s="205" t="s">
        <v>504</v>
      </c>
      <c r="C53" s="206" t="s">
        <v>425</v>
      </c>
      <c r="D53" s="208">
        <v>847</v>
      </c>
      <c r="E53" s="207"/>
      <c r="F53" s="207"/>
      <c r="G53" s="207"/>
    </row>
    <row r="54" spans="1:7" s="209" customFormat="1" ht="30" customHeight="1" x14ac:dyDescent="0.3">
      <c r="A54" s="68"/>
      <c r="B54" s="211" t="s">
        <v>82</v>
      </c>
      <c r="C54" s="211"/>
      <c r="D54" s="212">
        <v>3962</v>
      </c>
      <c r="E54" s="213"/>
      <c r="F54" s="216">
        <v>395</v>
      </c>
      <c r="G54" s="213"/>
    </row>
    <row r="55" spans="1:7" s="209" customFormat="1" ht="30" customHeight="1" x14ac:dyDescent="0.3">
      <c r="A55" s="227"/>
      <c r="B55" s="214" t="s">
        <v>21</v>
      </c>
      <c r="C55" s="214"/>
      <c r="D55" s="214"/>
      <c r="E55" s="214"/>
      <c r="F55" s="214"/>
      <c r="G55" s="215">
        <v>4357</v>
      </c>
    </row>
    <row r="56" spans="1:7" s="209" customFormat="1" ht="30" customHeight="1" x14ac:dyDescent="0.3">
      <c r="A56" s="228"/>
      <c r="B56" s="68"/>
      <c r="C56" s="68"/>
      <c r="D56" s="68"/>
      <c r="E56" s="68"/>
      <c r="F56" s="68"/>
      <c r="G56" s="68"/>
    </row>
    <row r="57" spans="1:7" s="209" customFormat="1" ht="30" customHeight="1" x14ac:dyDescent="0.3">
      <c r="A57" s="229"/>
      <c r="B57" s="68"/>
      <c r="C57" s="68"/>
      <c r="D57" s="68"/>
      <c r="E57" s="68"/>
      <c r="F57" s="68"/>
      <c r="G57" s="68"/>
    </row>
    <row r="58" spans="1:7" s="209" customFormat="1" ht="30" customHeight="1" x14ac:dyDescent="0.3">
      <c r="B58" s="68"/>
      <c r="C58" s="68"/>
      <c r="D58" s="68"/>
      <c r="E58" s="68"/>
      <c r="F58" s="68"/>
      <c r="G58" s="68"/>
    </row>
    <row r="59" spans="1:7" s="209" customFormat="1" ht="30" customHeight="1" x14ac:dyDescent="0.3">
      <c r="B59" s="68"/>
      <c r="C59" s="68"/>
      <c r="D59" s="68"/>
      <c r="E59" s="68"/>
      <c r="F59" s="68"/>
      <c r="G59" s="68"/>
    </row>
    <row r="60" spans="1:7" s="209" customFormat="1" ht="30" customHeight="1" x14ac:dyDescent="0.3">
      <c r="B60" s="68"/>
      <c r="C60" s="68"/>
      <c r="D60" s="68"/>
      <c r="E60" s="68"/>
      <c r="F60" s="68"/>
      <c r="G60" s="68"/>
    </row>
    <row r="61" spans="1:7" s="209" customFormat="1" ht="30" customHeight="1" x14ac:dyDescent="0.3"/>
    <row r="62" spans="1:7" s="209" customFormat="1" ht="30" customHeight="1" x14ac:dyDescent="0.3"/>
    <row r="63" spans="1:7" s="209" customFormat="1" ht="30" customHeight="1" x14ac:dyDescent="0.3"/>
    <row r="64" spans="1:7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B55:F5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41:G41"/>
    <mergeCell ref="B54:C54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12.5546875" customWidth="1"/>
    <col min="3" max="3" width="34.77734375" customWidth="1"/>
    <col min="4" max="4" width="10.21875" customWidth="1"/>
    <col min="5" max="6" width="8.6640625" customWidth="1"/>
    <col min="7" max="7" width="17.5546875" customWidth="1"/>
    <col min="8" max="8" width="2.44140625" customWidth="1"/>
    <col min="9" max="9" width="8.6640625" customWidth="1"/>
    <col min="10" max="10" width="10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237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303.2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>
        <v>0</v>
      </c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39734.35</v>
      </c>
      <c r="F21" s="152"/>
      <c r="G21" s="152">
        <v>73205.13</v>
      </c>
      <c r="H21" s="152"/>
      <c r="I21" s="147">
        <v>0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39734.35</v>
      </c>
      <c r="F23" s="147"/>
      <c r="G23" s="147">
        <f>G21+G22</f>
        <v>73205.13</v>
      </c>
      <c r="H23" s="147"/>
      <c r="I23" s="147">
        <f>I21+I22</f>
        <v>0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5889.33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17318.784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3820.32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363.84000000000003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1673.6640000000002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1055.136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800.44799999999987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6439.9679999999998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31472.16</v>
      </c>
      <c r="J38" s="147"/>
    </row>
    <row r="40" spans="1:10" ht="18.75" customHeight="1" x14ac:dyDescent="0.4">
      <c r="B40" s="134" t="s">
        <v>40</v>
      </c>
      <c r="C40" s="134"/>
      <c r="D40" s="134"/>
      <c r="E40" s="134"/>
      <c r="F40" s="134"/>
      <c r="G40" s="134"/>
    </row>
    <row r="41" spans="1:10" x14ac:dyDescent="0.3">
      <c r="B41" s="39"/>
      <c r="C41" s="39"/>
      <c r="D41" s="39"/>
      <c r="E41" s="39"/>
      <c r="F41" s="39"/>
      <c r="G41" s="39"/>
    </row>
    <row r="42" spans="1:10" ht="17.399999999999999" x14ac:dyDescent="0.3">
      <c r="B42" s="40" t="s">
        <v>238</v>
      </c>
      <c r="C42" s="39"/>
      <c r="D42" s="39"/>
      <c r="E42" s="39"/>
      <c r="F42" s="39"/>
      <c r="G42" s="39"/>
    </row>
    <row r="43" spans="1:10" x14ac:dyDescent="0.3">
      <c r="B43" s="39"/>
      <c r="C43" s="39"/>
      <c r="D43" s="39"/>
      <c r="E43" s="39"/>
      <c r="F43" s="39"/>
      <c r="G43" s="39"/>
    </row>
    <row r="44" spans="1:10" ht="17.399999999999999" x14ac:dyDescent="0.3">
      <c r="B44" s="40" t="s">
        <v>448</v>
      </c>
      <c r="C44" s="39"/>
      <c r="D44" s="39"/>
      <c r="E44" s="39"/>
      <c r="F44" s="39"/>
      <c r="G44" s="39"/>
    </row>
    <row r="45" spans="1:10" ht="15" thickBot="1" x14ac:dyDescent="0.35">
      <c r="B45" s="39"/>
      <c r="C45" s="39"/>
      <c r="D45" s="39"/>
      <c r="E45" s="39"/>
      <c r="F45" s="39"/>
      <c r="G45" s="39"/>
    </row>
    <row r="46" spans="1:10" ht="31.2" thickBot="1" x14ac:dyDescent="0.35">
      <c r="B46" s="41" t="s">
        <v>43</v>
      </c>
      <c r="C46" s="42" t="s">
        <v>44</v>
      </c>
      <c r="D46" s="42" t="s">
        <v>45</v>
      </c>
      <c r="E46" s="42" t="s">
        <v>46</v>
      </c>
      <c r="F46" s="42" t="s">
        <v>47</v>
      </c>
      <c r="G46" s="43" t="s">
        <v>48</v>
      </c>
    </row>
    <row r="47" spans="1:10" x14ac:dyDescent="0.3">
      <c r="B47" s="44" t="s">
        <v>555</v>
      </c>
      <c r="C47" s="45" t="s">
        <v>400</v>
      </c>
      <c r="D47" s="46"/>
      <c r="E47" s="46"/>
      <c r="F47" s="47">
        <v>395</v>
      </c>
      <c r="G47" s="46"/>
    </row>
    <row r="48" spans="1:10" s="209" customFormat="1" ht="30" customHeight="1" x14ac:dyDescent="0.3">
      <c r="B48" s="205" t="s">
        <v>557</v>
      </c>
      <c r="C48" s="206" t="s">
        <v>63</v>
      </c>
      <c r="D48" s="208">
        <v>205</v>
      </c>
      <c r="E48" s="207"/>
      <c r="F48" s="207"/>
      <c r="G48" s="207"/>
    </row>
    <row r="49" spans="2:7" s="209" customFormat="1" ht="30" customHeight="1" x14ac:dyDescent="0.3">
      <c r="B49" s="205" t="s">
        <v>583</v>
      </c>
      <c r="C49" s="206" t="s">
        <v>620</v>
      </c>
      <c r="D49" s="208">
        <v>790</v>
      </c>
      <c r="E49" s="207"/>
      <c r="F49" s="207"/>
      <c r="G49" s="207"/>
    </row>
    <row r="50" spans="2:7" s="209" customFormat="1" ht="30" customHeight="1" x14ac:dyDescent="0.3">
      <c r="B50" s="205" t="s">
        <v>494</v>
      </c>
      <c r="C50" s="206" t="s">
        <v>113</v>
      </c>
      <c r="D50" s="207"/>
      <c r="E50" s="207"/>
      <c r="F50" s="208">
        <v>395</v>
      </c>
      <c r="G50" s="207"/>
    </row>
    <row r="51" spans="2:7" s="209" customFormat="1" ht="30" customHeight="1" x14ac:dyDescent="0.3">
      <c r="B51" s="205" t="s">
        <v>591</v>
      </c>
      <c r="C51" s="206" t="s">
        <v>77</v>
      </c>
      <c r="D51" s="208">
        <v>410</v>
      </c>
      <c r="E51" s="207"/>
      <c r="F51" s="207"/>
      <c r="G51" s="207"/>
    </row>
    <row r="52" spans="2:7" s="209" customFormat="1" ht="30" customHeight="1" x14ac:dyDescent="0.3">
      <c r="B52" s="205" t="s">
        <v>508</v>
      </c>
      <c r="C52" s="206" t="s">
        <v>230</v>
      </c>
      <c r="D52" s="210">
        <v>17011.5</v>
      </c>
      <c r="E52" s="207"/>
      <c r="F52" s="207"/>
      <c r="G52" s="207"/>
    </row>
    <row r="53" spans="2:7" s="209" customFormat="1" ht="30" customHeight="1" thickBot="1" x14ac:dyDescent="0.35">
      <c r="B53" s="205" t="s">
        <v>511</v>
      </c>
      <c r="C53" s="206" t="s">
        <v>230</v>
      </c>
      <c r="D53" s="210">
        <v>3275.6</v>
      </c>
      <c r="E53" s="207"/>
      <c r="F53" s="207"/>
      <c r="G53" s="207"/>
    </row>
    <row r="54" spans="2:7" s="209" customFormat="1" ht="30" customHeight="1" x14ac:dyDescent="0.3">
      <c r="B54" s="211" t="s">
        <v>82</v>
      </c>
      <c r="C54" s="211"/>
      <c r="D54" s="212">
        <v>21692.1</v>
      </c>
      <c r="E54" s="213"/>
      <c r="F54" s="216">
        <v>790</v>
      </c>
      <c r="G54" s="213"/>
    </row>
    <row r="55" spans="2:7" s="209" customFormat="1" ht="30" customHeight="1" x14ac:dyDescent="0.3">
      <c r="B55" s="214" t="s">
        <v>21</v>
      </c>
      <c r="C55" s="214"/>
      <c r="D55" s="214"/>
      <c r="E55" s="214"/>
      <c r="F55" s="214"/>
      <c r="G55" s="215">
        <v>22482.1</v>
      </c>
    </row>
    <row r="56" spans="2:7" s="209" customFormat="1" ht="30" customHeight="1" x14ac:dyDescent="0.3">
      <c r="B56" s="68"/>
      <c r="C56" s="68"/>
      <c r="D56" s="68"/>
      <c r="E56" s="68"/>
      <c r="F56" s="68"/>
      <c r="G56" s="68"/>
    </row>
    <row r="57" spans="2:7" s="209" customFormat="1" ht="30" customHeight="1" x14ac:dyDescent="0.3">
      <c r="B57" s="68"/>
      <c r="C57" s="68"/>
      <c r="D57" s="68"/>
      <c r="E57" s="68"/>
      <c r="F57" s="68"/>
      <c r="G57" s="68"/>
    </row>
    <row r="58" spans="2:7" s="209" customFormat="1" ht="30" customHeight="1" x14ac:dyDescent="0.3">
      <c r="B58" s="68"/>
      <c r="C58" s="68"/>
      <c r="D58" s="68"/>
      <c r="E58" s="68"/>
      <c r="F58" s="68"/>
      <c r="G58" s="68"/>
    </row>
    <row r="59" spans="2:7" s="209" customFormat="1" ht="30" customHeight="1" x14ac:dyDescent="0.3"/>
    <row r="60" spans="2:7" s="209" customFormat="1" ht="30" customHeight="1" x14ac:dyDescent="0.3"/>
    <row r="61" spans="2:7" s="209" customFormat="1" ht="30" customHeight="1" x14ac:dyDescent="0.3"/>
    <row r="62" spans="2:7" s="209" customFormat="1" ht="30" customHeight="1" x14ac:dyDescent="0.3"/>
    <row r="63" spans="2:7" s="209" customFormat="1" ht="30" customHeight="1" x14ac:dyDescent="0.3"/>
    <row r="64" spans="2:7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B54:C54"/>
    <mergeCell ref="B55:F5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40:G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J246"/>
  <sheetViews>
    <sheetView topLeftCell="B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9.5546875" customWidth="1"/>
    <col min="7" max="7" width="8.6640625" customWidth="1"/>
    <col min="8" max="8" width="4.109375" customWidth="1"/>
    <col min="9" max="9" width="8.66406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239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1959</v>
      </c>
    </row>
    <row r="7" spans="1:10" x14ac:dyDescent="0.3">
      <c r="A7" t="s">
        <v>7</v>
      </c>
      <c r="C7" s="24">
        <v>381.2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41840.6</v>
      </c>
      <c r="F21" s="152"/>
      <c r="G21" s="152">
        <v>37155.279999999999</v>
      </c>
      <c r="H21" s="152"/>
      <c r="I21" s="147">
        <f>E21-G21</f>
        <v>4685.32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41840.6</v>
      </c>
      <c r="F23" s="147"/>
      <c r="G23" s="147">
        <f>G21+G22</f>
        <v>37155.279999999999</v>
      </c>
      <c r="H23" s="147"/>
      <c r="I23" s="147">
        <f>I21+I22</f>
        <v>4685.32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45216.54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21774.144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4803.12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457.43999999999994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2104.2240000000002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1326.5759999999998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1006.3680000000001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8096.6879999999992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39568.559999999998</v>
      </c>
      <c r="J38" s="147"/>
    </row>
    <row r="39" spans="1:10" x14ac:dyDescent="0.3">
      <c r="A39" s="39"/>
      <c r="B39" s="39"/>
      <c r="C39" s="39"/>
      <c r="D39" s="39"/>
      <c r="E39" s="39"/>
      <c r="F39" s="39"/>
      <c r="G39" s="39"/>
      <c r="H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  <c r="G40" s="66"/>
      <c r="H40" s="66"/>
      <c r="I40" s="67"/>
      <c r="J40" s="67"/>
    </row>
    <row r="41" spans="1:10" x14ac:dyDescent="0.3">
      <c r="A41" s="39"/>
      <c r="B41" s="39"/>
      <c r="C41" s="39"/>
      <c r="D41" s="39"/>
      <c r="E41" s="39"/>
      <c r="F41" s="39"/>
      <c r="G41" s="67"/>
      <c r="H41" s="67"/>
      <c r="I41" s="67"/>
      <c r="J41" s="67"/>
    </row>
    <row r="42" spans="1:10" ht="17.399999999999999" x14ac:dyDescent="0.3">
      <c r="A42" s="40" t="s">
        <v>240</v>
      </c>
      <c r="B42" s="39"/>
      <c r="C42" s="39"/>
      <c r="D42" s="39"/>
      <c r="E42" s="39"/>
      <c r="F42" s="39"/>
      <c r="G42" s="39"/>
      <c r="H42" s="39"/>
    </row>
    <row r="43" spans="1:10" x14ac:dyDescent="0.3">
      <c r="A43" s="39"/>
      <c r="B43" s="39"/>
      <c r="C43" s="39"/>
      <c r="D43" s="39"/>
      <c r="E43" s="39"/>
      <c r="F43" s="39"/>
      <c r="G43" s="39"/>
      <c r="H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  <c r="G44" s="39"/>
      <c r="H44" s="39"/>
    </row>
    <row r="45" spans="1:10" ht="15" thickBot="1" x14ac:dyDescent="0.35">
      <c r="A45" s="39"/>
      <c r="B45" s="39"/>
      <c r="C45" s="39"/>
      <c r="D45" s="39"/>
      <c r="E45" s="39"/>
      <c r="F45" s="39"/>
      <c r="G45" s="39"/>
      <c r="H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  <c r="G46" s="68"/>
      <c r="H46" s="39"/>
    </row>
    <row r="47" spans="1:10" x14ac:dyDescent="0.3">
      <c r="A47" s="44" t="s">
        <v>557</v>
      </c>
      <c r="B47" s="45" t="s">
        <v>63</v>
      </c>
      <c r="C47" s="47">
        <v>205</v>
      </c>
      <c r="D47" s="46"/>
      <c r="E47" s="46"/>
      <c r="F47" s="46"/>
      <c r="G47" s="39"/>
      <c r="H47" s="39"/>
    </row>
    <row r="48" spans="1:10" s="209" customFormat="1" ht="30" customHeight="1" x14ac:dyDescent="0.3">
      <c r="A48" s="205" t="s">
        <v>591</v>
      </c>
      <c r="B48" s="206" t="s">
        <v>77</v>
      </c>
      <c r="C48" s="208">
        <v>410</v>
      </c>
      <c r="D48" s="207"/>
      <c r="E48" s="207"/>
      <c r="F48" s="207"/>
      <c r="G48" s="68"/>
      <c r="H48" s="68"/>
    </row>
    <row r="49" spans="1:8" s="209" customFormat="1" ht="30" customHeight="1" thickBot="1" x14ac:dyDescent="0.35">
      <c r="A49" s="205" t="s">
        <v>505</v>
      </c>
      <c r="B49" s="206" t="s">
        <v>218</v>
      </c>
      <c r="C49" s="208">
        <v>433</v>
      </c>
      <c r="D49" s="207"/>
      <c r="E49" s="207"/>
      <c r="F49" s="207"/>
      <c r="G49" s="68"/>
      <c r="H49" s="68"/>
    </row>
    <row r="50" spans="1:8" s="209" customFormat="1" ht="30" customHeight="1" x14ac:dyDescent="0.3">
      <c r="A50" s="211" t="s">
        <v>82</v>
      </c>
      <c r="B50" s="211"/>
      <c r="C50" s="212">
        <v>1048</v>
      </c>
      <c r="D50" s="213"/>
      <c r="E50" s="213"/>
      <c r="F50" s="213"/>
      <c r="G50" s="68"/>
      <c r="H50" s="68"/>
    </row>
    <row r="51" spans="1:8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1048</v>
      </c>
      <c r="G51" s="68"/>
      <c r="H51" s="68"/>
    </row>
    <row r="52" spans="1:8" s="209" customFormat="1" ht="30" customHeight="1" x14ac:dyDescent="0.3">
      <c r="A52" s="68"/>
      <c r="B52" s="68"/>
      <c r="C52" s="68"/>
      <c r="D52" s="68"/>
      <c r="E52" s="68"/>
      <c r="F52" s="68"/>
      <c r="G52" s="68"/>
      <c r="H52" s="68"/>
    </row>
    <row r="53" spans="1:8" s="209" customFormat="1" ht="30" customHeight="1" x14ac:dyDescent="0.3"/>
    <row r="54" spans="1:8" s="209" customFormat="1" ht="30" customHeight="1" x14ac:dyDescent="0.3"/>
    <row r="55" spans="1:8" s="209" customFormat="1" ht="30" customHeight="1" x14ac:dyDescent="0.3"/>
    <row r="56" spans="1:8" s="209" customFormat="1" ht="30" customHeight="1" x14ac:dyDescent="0.3"/>
    <row r="57" spans="1:8" s="209" customFormat="1" ht="30" customHeight="1" x14ac:dyDescent="0.3"/>
    <row r="58" spans="1:8" s="209" customFormat="1" ht="30" customHeight="1" x14ac:dyDescent="0.3"/>
    <row r="59" spans="1:8" s="209" customFormat="1" ht="30" customHeight="1" x14ac:dyDescent="0.3"/>
    <row r="60" spans="1:8" s="209" customFormat="1" ht="30" customHeight="1" x14ac:dyDescent="0.3"/>
    <row r="61" spans="1:8" s="209" customFormat="1" ht="30" customHeight="1" x14ac:dyDescent="0.3"/>
    <row r="62" spans="1:8" s="209" customFormat="1" ht="30" customHeight="1" x14ac:dyDescent="0.3"/>
    <row r="63" spans="1:8" s="209" customFormat="1" ht="30" customHeight="1" x14ac:dyDescent="0.3"/>
    <row r="64" spans="1:8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1:E5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0:B50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0.21875" customWidth="1"/>
    <col min="7" max="7" width="8.6640625" customWidth="1"/>
    <col min="8" max="8" width="4.109375" customWidth="1"/>
    <col min="9" max="9" width="8.6640625" customWidth="1"/>
    <col min="10" max="10" width="11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241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391.5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42971.1</v>
      </c>
      <c r="F21" s="152"/>
      <c r="G21" s="152">
        <v>35269.599999999999</v>
      </c>
      <c r="H21" s="152"/>
      <c r="I21" s="147">
        <f>E21-G21</f>
        <v>7701.5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42971.1</v>
      </c>
      <c r="F23" s="147"/>
      <c r="G23" s="147">
        <f>G21+G22</f>
        <v>35269.599999999999</v>
      </c>
      <c r="H23" s="147"/>
      <c r="I23" s="147">
        <f>I21+I22</f>
        <v>7701.5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41508.68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22362.48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4932.9000000000005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469.80000000000007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2161.08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1362.42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1033.56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8315.4600000000009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40637.700000000004</v>
      </c>
      <c r="J38" s="147"/>
    </row>
    <row r="39" spans="1:10" x14ac:dyDescent="0.3">
      <c r="A39" s="67"/>
      <c r="B39" s="67"/>
      <c r="C39" s="67"/>
      <c r="D39" s="67"/>
      <c r="E39" s="67"/>
      <c r="F39" s="67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242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557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792</v>
      </c>
      <c r="B49" s="206" t="s">
        <v>97</v>
      </c>
      <c r="C49" s="210">
        <v>1372</v>
      </c>
      <c r="D49" s="207"/>
      <c r="E49" s="207"/>
      <c r="F49" s="207"/>
    </row>
    <row r="50" spans="1:6" s="209" customFormat="1" ht="30" customHeight="1" x14ac:dyDescent="0.3">
      <c r="A50" s="205" t="s">
        <v>634</v>
      </c>
      <c r="B50" s="206" t="s">
        <v>143</v>
      </c>
      <c r="C50" s="207"/>
      <c r="D50" s="207"/>
      <c r="E50" s="210">
        <v>1518</v>
      </c>
      <c r="F50" s="207"/>
    </row>
    <row r="51" spans="1:6" s="209" customFormat="1" ht="30" customHeight="1" x14ac:dyDescent="0.3">
      <c r="A51" s="205" t="s">
        <v>591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05" t="s">
        <v>592</v>
      </c>
      <c r="B52" s="206" t="s">
        <v>75</v>
      </c>
      <c r="C52" s="210">
        <v>71099.600000000006</v>
      </c>
      <c r="D52" s="207"/>
      <c r="E52" s="207"/>
      <c r="F52" s="207"/>
    </row>
    <row r="53" spans="1:6" s="209" customFormat="1" ht="30" customHeight="1" thickBot="1" x14ac:dyDescent="0.35">
      <c r="A53" s="205" t="s">
        <v>504</v>
      </c>
      <c r="B53" s="206" t="s">
        <v>425</v>
      </c>
      <c r="C53" s="208">
        <v>809</v>
      </c>
      <c r="D53" s="207"/>
      <c r="E53" s="207"/>
      <c r="F53" s="207"/>
    </row>
    <row r="54" spans="1:6" s="209" customFormat="1" ht="30" customHeight="1" x14ac:dyDescent="0.3">
      <c r="A54" s="211" t="s">
        <v>82</v>
      </c>
      <c r="B54" s="211"/>
      <c r="C54" s="212">
        <v>73895.600000000006</v>
      </c>
      <c r="D54" s="213"/>
      <c r="E54" s="212">
        <v>1913</v>
      </c>
      <c r="F54" s="213"/>
    </row>
    <row r="55" spans="1:6" s="209" customFormat="1" ht="30" customHeight="1" x14ac:dyDescent="0.3">
      <c r="A55" s="214" t="s">
        <v>21</v>
      </c>
      <c r="B55" s="214"/>
      <c r="C55" s="214"/>
      <c r="D55" s="214"/>
      <c r="E55" s="214"/>
      <c r="F55" s="215">
        <v>75808.600000000006</v>
      </c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40:F40"/>
    <mergeCell ref="A54:B54"/>
    <mergeCell ref="A55:E5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243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1957</v>
      </c>
    </row>
    <row r="7" spans="1:10" x14ac:dyDescent="0.3">
      <c r="A7" t="s">
        <v>7</v>
      </c>
      <c r="C7" s="24">
        <v>383.5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42185</v>
      </c>
      <c r="F21" s="152"/>
      <c r="G21" s="152">
        <v>41119.89</v>
      </c>
      <c r="H21" s="152"/>
      <c r="I21" s="147">
        <f>E21-G21</f>
        <v>1065.1100000000006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42185</v>
      </c>
      <c r="F23" s="147"/>
      <c r="G23" s="147">
        <f>G21+G22</f>
        <v>41119.89</v>
      </c>
      <c r="H23" s="147"/>
      <c r="I23" s="147">
        <f>I21+I22</f>
        <v>1065.1100000000006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11011.51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21905.519999999997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4832.1000000000004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460.20000000000005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2116.92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1334.58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1012.44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8145.5399999999991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39807.299999999996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244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51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557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591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802</v>
      </c>
      <c r="B50" s="206" t="s">
        <v>310</v>
      </c>
      <c r="C50" s="207"/>
      <c r="D50" s="207"/>
      <c r="E50" s="210">
        <v>1382</v>
      </c>
      <c r="F50" s="207"/>
    </row>
    <row r="51" spans="1:6" s="209" customFormat="1" ht="30" customHeight="1" x14ac:dyDescent="0.3">
      <c r="A51" s="211" t="s">
        <v>82</v>
      </c>
      <c r="B51" s="211"/>
      <c r="C51" s="216">
        <v>615</v>
      </c>
      <c r="D51" s="213"/>
      <c r="E51" s="212">
        <v>1777</v>
      </c>
      <c r="F51" s="213"/>
    </row>
    <row r="52" spans="1:6" s="209" customFormat="1" ht="30" customHeight="1" x14ac:dyDescent="0.3">
      <c r="A52" s="214" t="s">
        <v>21</v>
      </c>
      <c r="B52" s="214"/>
      <c r="C52" s="214"/>
      <c r="D52" s="214"/>
      <c r="E52" s="214"/>
      <c r="F52" s="215">
        <v>2392</v>
      </c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51:B51"/>
    <mergeCell ref="A52:E52"/>
    <mergeCell ref="B37:E37"/>
    <mergeCell ref="G37:H37"/>
    <mergeCell ref="I37:J37"/>
    <mergeCell ref="B38:E38"/>
    <mergeCell ref="G38:H38"/>
    <mergeCell ref="I38:J38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ColWidth="11.44140625"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1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245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337.8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>
      <c r="J15" s="69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36955.4</v>
      </c>
      <c r="F21" s="152"/>
      <c r="G21" s="152">
        <v>26449.3</v>
      </c>
      <c r="H21" s="152"/>
      <c r="I21" s="147">
        <f>E21-G21</f>
        <v>10506.100000000002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36955.4</v>
      </c>
      <c r="F23" s="147"/>
      <c r="G23" s="147">
        <f>G21+G22</f>
        <v>26449.3</v>
      </c>
      <c r="H23" s="147"/>
      <c r="I23" s="147">
        <f>I21+I22</f>
        <v>10506.100000000002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32947.64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19295.135999999999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4256.2800000000007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405.36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1864.6559999999999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1175.5440000000001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891.79200000000003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7174.8720000000012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35063.64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246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555</v>
      </c>
      <c r="B48" s="206" t="s">
        <v>400</v>
      </c>
      <c r="C48" s="207"/>
      <c r="D48" s="207"/>
      <c r="E48" s="208">
        <v>395</v>
      </c>
      <c r="F48" s="207"/>
    </row>
    <row r="49" spans="1:6" s="209" customFormat="1" ht="30" customHeight="1" x14ac:dyDescent="0.3">
      <c r="A49" s="205" t="s">
        <v>557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675</v>
      </c>
      <c r="B50" s="206" t="s">
        <v>830</v>
      </c>
      <c r="C50" s="208">
        <v>820</v>
      </c>
      <c r="D50" s="207"/>
      <c r="E50" s="207"/>
      <c r="F50" s="207"/>
    </row>
    <row r="51" spans="1:6" s="209" customFormat="1" ht="30" customHeight="1" thickBot="1" x14ac:dyDescent="0.35">
      <c r="A51" s="205" t="s">
        <v>591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1435</v>
      </c>
      <c r="D52" s="213"/>
      <c r="E52" s="216">
        <v>395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1830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2:B52"/>
    <mergeCell ref="A53:E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J246"/>
  <sheetViews>
    <sheetView topLeftCell="A17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3.77734375" customWidth="1"/>
    <col min="7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247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1957</v>
      </c>
    </row>
    <row r="7" spans="1:10" x14ac:dyDescent="0.3">
      <c r="A7" t="s">
        <v>7</v>
      </c>
      <c r="C7" s="24">
        <v>387.8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7"/>
      <c r="J11" s="243"/>
    </row>
    <row r="12" spans="1:10" x14ac:dyDescent="0.3">
      <c r="A12" t="s">
        <v>12</v>
      </c>
      <c r="G12" t="s">
        <v>13</v>
      </c>
      <c r="H12" s="28"/>
      <c r="I12" s="236" t="s">
        <v>896</v>
      </c>
      <c r="J12" s="246">
        <v>43474</v>
      </c>
    </row>
    <row r="13" spans="1:10" x14ac:dyDescent="0.3">
      <c r="H13" s="28"/>
      <c r="I13" s="29">
        <v>8.26</v>
      </c>
      <c r="J13" s="30">
        <v>8.67</v>
      </c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42751.02</v>
      </c>
      <c r="F21" s="152"/>
      <c r="G21" s="152">
        <v>39647.31</v>
      </c>
      <c r="H21" s="152"/>
      <c r="I21" s="147">
        <f>E21-G21</f>
        <v>3103.7099999999991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42751.02</v>
      </c>
      <c r="F23" s="147"/>
      <c r="G23" s="147">
        <f>G21+G22</f>
        <v>39647.31</v>
      </c>
      <c r="H23" s="147"/>
      <c r="I23" s="147">
        <f>I21+I22</f>
        <v>3103.7099999999991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26642.65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22151.135999999999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4886.2800000000007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465.36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2140.6559999999999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1349.5439999999999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1023.792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8236.8720000000012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40253.64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248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824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557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618</v>
      </c>
      <c r="B49" s="206" t="s">
        <v>138</v>
      </c>
      <c r="C49" s="210">
        <v>9808</v>
      </c>
      <c r="D49" s="207"/>
      <c r="E49" s="207"/>
      <c r="F49" s="207"/>
    </row>
    <row r="50" spans="1:6" s="209" customFormat="1" ht="30" customHeight="1" x14ac:dyDescent="0.3">
      <c r="A50" s="205" t="s">
        <v>591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thickBot="1" x14ac:dyDescent="0.35">
      <c r="A51" s="205" t="s">
        <v>521</v>
      </c>
      <c r="B51" s="206" t="s">
        <v>99</v>
      </c>
      <c r="C51" s="210">
        <v>1445.2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11868.2</v>
      </c>
      <c r="D52" s="213"/>
      <c r="E52" s="216">
        <v>395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12263.2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3:E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2:B52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1:J246"/>
  <sheetViews>
    <sheetView topLeftCell="A17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0.6640625" customWidth="1"/>
    <col min="7" max="7" width="8.6640625" customWidth="1"/>
    <col min="8" max="8" width="4.109375" customWidth="1"/>
    <col min="9" max="9" width="8.6640625" customWidth="1"/>
    <col min="10" max="10" width="12.1093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249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318.7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34904.06</v>
      </c>
      <c r="F21" s="152"/>
      <c r="G21" s="152">
        <v>38582.14</v>
      </c>
      <c r="H21" s="152"/>
      <c r="I21" s="147">
        <f>E21-G21</f>
        <v>-3678.0800000000017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34904.06</v>
      </c>
      <c r="F23" s="147"/>
      <c r="G23" s="147">
        <f>G21+G22</f>
        <v>38582.14</v>
      </c>
      <c r="H23" s="147"/>
      <c r="I23" s="147">
        <f>I21+I22</f>
        <v>-3678.0800000000017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14712.8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18204.144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4015.62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382.44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1759.2240000000002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1109.0759999999998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841.36800000000005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6769.1879999999992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33081.06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250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536</v>
      </c>
      <c r="B47" s="45" t="s">
        <v>59</v>
      </c>
      <c r="C47" s="46"/>
      <c r="D47" s="46"/>
      <c r="E47" s="47">
        <v>257</v>
      </c>
      <c r="F47" s="46"/>
    </row>
    <row r="48" spans="1:10" s="209" customFormat="1" ht="30" customHeight="1" x14ac:dyDescent="0.3">
      <c r="A48" s="205" t="s">
        <v>555</v>
      </c>
      <c r="B48" s="206" t="s">
        <v>824</v>
      </c>
      <c r="C48" s="207"/>
      <c r="D48" s="207"/>
      <c r="E48" s="208">
        <v>395</v>
      </c>
      <c r="F48" s="207"/>
    </row>
    <row r="49" spans="1:6" s="209" customFormat="1" ht="30" customHeight="1" x14ac:dyDescent="0.3">
      <c r="A49" s="205" t="s">
        <v>557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576</v>
      </c>
      <c r="B50" s="206" t="s">
        <v>97</v>
      </c>
      <c r="C50" s="210">
        <v>4034</v>
      </c>
      <c r="D50" s="207"/>
      <c r="E50" s="207"/>
      <c r="F50" s="207"/>
    </row>
    <row r="51" spans="1:6" s="209" customFormat="1" ht="30" customHeight="1" x14ac:dyDescent="0.3">
      <c r="A51" s="205" t="s">
        <v>761</v>
      </c>
      <c r="B51" s="206" t="s">
        <v>75</v>
      </c>
      <c r="C51" s="210">
        <v>8198</v>
      </c>
      <c r="D51" s="207"/>
      <c r="E51" s="207"/>
      <c r="F51" s="207"/>
    </row>
    <row r="52" spans="1:6" s="209" customFormat="1" ht="30" customHeight="1" x14ac:dyDescent="0.3">
      <c r="A52" s="205" t="s">
        <v>623</v>
      </c>
      <c r="B52" s="206" t="s">
        <v>831</v>
      </c>
      <c r="C52" s="210">
        <v>4493</v>
      </c>
      <c r="D52" s="207"/>
      <c r="E52" s="207"/>
      <c r="F52" s="207"/>
    </row>
    <row r="53" spans="1:6" s="209" customFormat="1" ht="30" customHeight="1" x14ac:dyDescent="0.3">
      <c r="A53" s="205" t="s">
        <v>623</v>
      </c>
      <c r="B53" s="206" t="s">
        <v>75</v>
      </c>
      <c r="C53" s="210">
        <v>10896.5</v>
      </c>
      <c r="D53" s="207"/>
      <c r="E53" s="207"/>
      <c r="F53" s="207"/>
    </row>
    <row r="54" spans="1:6" s="209" customFormat="1" ht="30" customHeight="1" x14ac:dyDescent="0.3">
      <c r="A54" s="205" t="s">
        <v>624</v>
      </c>
      <c r="B54" s="206" t="s">
        <v>832</v>
      </c>
      <c r="C54" s="210">
        <v>2479.6999999999998</v>
      </c>
      <c r="D54" s="207"/>
      <c r="E54" s="207"/>
      <c r="F54" s="207"/>
    </row>
    <row r="55" spans="1:6" s="209" customFormat="1" ht="30" customHeight="1" thickBot="1" x14ac:dyDescent="0.35">
      <c r="A55" s="205" t="s">
        <v>591</v>
      </c>
      <c r="B55" s="206" t="s">
        <v>77</v>
      </c>
      <c r="C55" s="208">
        <v>410</v>
      </c>
      <c r="D55" s="207"/>
      <c r="E55" s="207"/>
      <c r="F55" s="207"/>
    </row>
    <row r="56" spans="1:6" s="209" customFormat="1" ht="30" customHeight="1" x14ac:dyDescent="0.3">
      <c r="A56" s="211" t="s">
        <v>82</v>
      </c>
      <c r="B56" s="211"/>
      <c r="C56" s="212">
        <v>30716.2</v>
      </c>
      <c r="D56" s="213"/>
      <c r="E56" s="216">
        <v>652</v>
      </c>
      <c r="F56" s="213"/>
    </row>
    <row r="57" spans="1:6" s="209" customFormat="1" ht="30" customHeight="1" x14ac:dyDescent="0.3">
      <c r="A57" s="214" t="s">
        <v>21</v>
      </c>
      <c r="B57" s="214"/>
      <c r="C57" s="214"/>
      <c r="D57" s="214"/>
      <c r="E57" s="214"/>
      <c r="F57" s="215">
        <v>31368.2</v>
      </c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6:B56"/>
    <mergeCell ref="A57:E5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J246"/>
  <sheetViews>
    <sheetView topLeftCell="B18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1.88671875" customWidth="1"/>
    <col min="6" max="6" width="13" customWidth="1"/>
    <col min="7" max="7" width="8.6640625" customWidth="1"/>
    <col min="8" max="8" width="4.109375" customWidth="1"/>
    <col min="9" max="9" width="12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155" t="s">
        <v>123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124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1986</v>
      </c>
    </row>
    <row r="7" spans="1:10" x14ac:dyDescent="0.3">
      <c r="A7" t="s">
        <v>7</v>
      </c>
      <c r="C7" s="24">
        <v>2620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57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0">
        <v>43191</v>
      </c>
      <c r="J11" s="248">
        <v>43556</v>
      </c>
    </row>
    <row r="12" spans="1:10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7.25" customHeight="1" x14ac:dyDescent="0.3">
      <c r="I15" s="51"/>
      <c r="J15" s="5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541174</v>
      </c>
      <c r="F21" s="152"/>
      <c r="G21" s="152">
        <v>542401</v>
      </c>
      <c r="H21" s="152"/>
      <c r="I21" s="147">
        <f>E21-G21</f>
        <v>-1227</v>
      </c>
      <c r="J21" s="147"/>
    </row>
    <row r="22" spans="1:10" ht="45" customHeight="1" x14ac:dyDescent="0.3">
      <c r="A22" s="33">
        <v>2</v>
      </c>
      <c r="B22" s="139" t="s">
        <v>125</v>
      </c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541174</v>
      </c>
      <c r="F23" s="147"/>
      <c r="G23" s="147">
        <f>G21+G22</f>
        <v>542401</v>
      </c>
      <c r="H23" s="147"/>
      <c r="I23" s="147">
        <f>I21+I22</f>
        <v>-1227</v>
      </c>
      <c r="J23" s="147"/>
    </row>
    <row r="24" spans="1:10" ht="18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34"/>
      <c r="J24" s="36">
        <v>1143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28">
        <v>5.43</v>
      </c>
      <c r="H28" s="128"/>
      <c r="I28" s="147">
        <f>G28*$C$7*12</f>
        <v>170719.19999999998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28">
        <v>4.41</v>
      </c>
      <c r="H29" s="128"/>
      <c r="I29" s="147">
        <f>G29*$C$7*12</f>
        <v>138650.40000000002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36">
        <v>1.05</v>
      </c>
      <c r="H30" s="136"/>
      <c r="I30" s="147">
        <f>G30*$C$7*12</f>
        <v>33012</v>
      </c>
      <c r="J30" s="147"/>
    </row>
    <row r="31" spans="1:10" ht="30" customHeight="1" x14ac:dyDescent="0.3">
      <c r="A31" s="38">
        <v>4</v>
      </c>
      <c r="B31" s="145" t="s">
        <v>126</v>
      </c>
      <c r="C31" s="145"/>
      <c r="D31" s="145"/>
      <c r="E31" s="145"/>
      <c r="F31" s="33" t="s">
        <v>13</v>
      </c>
      <c r="G31" s="136">
        <v>2.29</v>
      </c>
      <c r="H31" s="136"/>
      <c r="I31" s="147">
        <f t="shared" ref="I31:I37" si="0">G31*$C$7*12</f>
        <v>71997.600000000006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36">
        <v>0</v>
      </c>
      <c r="H32" s="13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36">
        <v>2.16</v>
      </c>
      <c r="H33" s="136"/>
      <c r="I33" s="147">
        <f t="shared" si="0"/>
        <v>67910.400000000009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36">
        <v>0.46</v>
      </c>
      <c r="H34" s="136"/>
      <c r="I34" s="147">
        <f t="shared" si="0"/>
        <v>14462.400000000001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36">
        <v>0.28999999999999998</v>
      </c>
      <c r="H35" s="136"/>
      <c r="I35" s="147">
        <f t="shared" si="0"/>
        <v>9117.5999999999985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36">
        <v>0.22</v>
      </c>
      <c r="H36" s="136"/>
      <c r="I36" s="147">
        <f t="shared" si="0"/>
        <v>6916.7999999999993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36">
        <v>1.77</v>
      </c>
      <c r="H37" s="136"/>
      <c r="I37" s="147">
        <f t="shared" si="0"/>
        <v>55648.799999999996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28"/>
      <c r="H38" s="128"/>
      <c r="I38" s="147">
        <f>I28+I29+I30+I31+I32+I33+I34+I35+I36+I37</f>
        <v>568435.19999999995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127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535</v>
      </c>
      <c r="B48" s="206" t="s">
        <v>50</v>
      </c>
      <c r="C48" s="207"/>
      <c r="D48" s="207"/>
      <c r="E48" s="208">
        <v>372</v>
      </c>
      <c r="F48" s="207"/>
    </row>
    <row r="49" spans="1:6" s="209" customFormat="1" ht="30" customHeight="1" x14ac:dyDescent="0.3">
      <c r="A49" s="205" t="s">
        <v>536</v>
      </c>
      <c r="B49" s="206" t="s">
        <v>50</v>
      </c>
      <c r="C49" s="207"/>
      <c r="D49" s="207"/>
      <c r="E49" s="208">
        <v>308</v>
      </c>
      <c r="F49" s="207"/>
    </row>
    <row r="50" spans="1:6" s="209" customFormat="1" ht="30" customHeight="1" x14ac:dyDescent="0.3">
      <c r="A50" s="205" t="s">
        <v>450</v>
      </c>
      <c r="B50" s="206" t="s">
        <v>51</v>
      </c>
      <c r="C50" s="207"/>
      <c r="D50" s="208">
        <v>139</v>
      </c>
      <c r="E50" s="207"/>
      <c r="F50" s="207"/>
    </row>
    <row r="51" spans="1:6" s="209" customFormat="1" ht="30" customHeight="1" x14ac:dyDescent="0.3">
      <c r="A51" s="205" t="s">
        <v>451</v>
      </c>
      <c r="B51" s="206" t="s">
        <v>50</v>
      </c>
      <c r="C51" s="207"/>
      <c r="D51" s="207"/>
      <c r="E51" s="208">
        <v>342</v>
      </c>
      <c r="F51" s="207"/>
    </row>
    <row r="52" spans="1:6" s="209" customFormat="1" ht="30" customHeight="1" x14ac:dyDescent="0.3">
      <c r="A52" s="205" t="s">
        <v>451</v>
      </c>
      <c r="B52" s="206" t="s">
        <v>54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537</v>
      </c>
      <c r="B53" s="206" t="s">
        <v>53</v>
      </c>
      <c r="C53" s="207"/>
      <c r="D53" s="208">
        <v>556</v>
      </c>
      <c r="E53" s="207"/>
      <c r="F53" s="207"/>
    </row>
    <row r="54" spans="1:6" s="209" customFormat="1" ht="30" customHeight="1" x14ac:dyDescent="0.3">
      <c r="A54" s="205" t="s">
        <v>538</v>
      </c>
      <c r="B54" s="206" t="s">
        <v>49</v>
      </c>
      <c r="C54" s="207"/>
      <c r="D54" s="208">
        <v>790</v>
      </c>
      <c r="E54" s="207"/>
      <c r="F54" s="207"/>
    </row>
    <row r="55" spans="1:6" s="209" customFormat="1" ht="30" customHeight="1" x14ac:dyDescent="0.3">
      <c r="A55" s="205" t="s">
        <v>456</v>
      </c>
      <c r="B55" s="206" t="s">
        <v>50</v>
      </c>
      <c r="C55" s="207"/>
      <c r="D55" s="207"/>
      <c r="E55" s="208">
        <v>514</v>
      </c>
      <c r="F55" s="207"/>
    </row>
    <row r="56" spans="1:6" s="209" customFormat="1" ht="30" customHeight="1" x14ac:dyDescent="0.3">
      <c r="A56" s="205" t="s">
        <v>456</v>
      </c>
      <c r="B56" s="206" t="s">
        <v>93</v>
      </c>
      <c r="C56" s="210">
        <v>1185</v>
      </c>
      <c r="D56" s="207"/>
      <c r="E56" s="207"/>
      <c r="F56" s="207"/>
    </row>
    <row r="57" spans="1:6" s="209" customFormat="1" ht="30" customHeight="1" x14ac:dyDescent="0.3">
      <c r="A57" s="205" t="s">
        <v>457</v>
      </c>
      <c r="B57" s="206" t="s">
        <v>61</v>
      </c>
      <c r="C57" s="210">
        <v>1580</v>
      </c>
      <c r="D57" s="207"/>
      <c r="E57" s="207"/>
      <c r="F57" s="207"/>
    </row>
    <row r="58" spans="1:6" s="209" customFormat="1" ht="30" customHeight="1" x14ac:dyDescent="0.3">
      <c r="A58" s="205" t="s">
        <v>539</v>
      </c>
      <c r="B58" s="206" t="s">
        <v>50</v>
      </c>
      <c r="C58" s="207"/>
      <c r="D58" s="207"/>
      <c r="E58" s="208">
        <v>412</v>
      </c>
      <c r="F58" s="207"/>
    </row>
    <row r="59" spans="1:6" s="209" customFormat="1" ht="30" customHeight="1" x14ac:dyDescent="0.3">
      <c r="A59" s="205" t="s">
        <v>539</v>
      </c>
      <c r="B59" s="206" t="s">
        <v>61</v>
      </c>
      <c r="C59" s="210">
        <v>1580</v>
      </c>
      <c r="D59" s="207"/>
      <c r="E59" s="207"/>
      <c r="F59" s="207"/>
    </row>
    <row r="60" spans="1:6" s="209" customFormat="1" ht="30" customHeight="1" x14ac:dyDescent="0.3">
      <c r="A60" s="205" t="s">
        <v>458</v>
      </c>
      <c r="B60" s="206" t="s">
        <v>59</v>
      </c>
      <c r="C60" s="207"/>
      <c r="D60" s="207"/>
      <c r="E60" s="208">
        <v>395</v>
      </c>
      <c r="F60" s="207"/>
    </row>
    <row r="61" spans="1:6" s="209" customFormat="1" ht="30" customHeight="1" x14ac:dyDescent="0.3">
      <c r="A61" s="205" t="s">
        <v>540</v>
      </c>
      <c r="B61" s="206" t="s">
        <v>62</v>
      </c>
      <c r="C61" s="210">
        <v>1975</v>
      </c>
      <c r="D61" s="207"/>
      <c r="E61" s="207"/>
      <c r="F61" s="207"/>
    </row>
    <row r="62" spans="1:6" s="209" customFormat="1" ht="30" customHeight="1" x14ac:dyDescent="0.3">
      <c r="A62" s="205" t="s">
        <v>541</v>
      </c>
      <c r="B62" s="206" t="s">
        <v>62</v>
      </c>
      <c r="C62" s="210">
        <v>6320</v>
      </c>
      <c r="D62" s="207"/>
      <c r="E62" s="207"/>
      <c r="F62" s="207"/>
    </row>
    <row r="63" spans="1:6" s="209" customFormat="1" ht="30" customHeight="1" x14ac:dyDescent="0.3">
      <c r="A63" s="205" t="s">
        <v>460</v>
      </c>
      <c r="B63" s="206" t="s">
        <v>50</v>
      </c>
      <c r="C63" s="207"/>
      <c r="D63" s="207"/>
      <c r="E63" s="208">
        <v>463</v>
      </c>
      <c r="F63" s="207"/>
    </row>
    <row r="64" spans="1:6" s="209" customFormat="1" ht="30" customHeight="1" x14ac:dyDescent="0.3">
      <c r="A64" s="205" t="s">
        <v>460</v>
      </c>
      <c r="B64" s="206" t="s">
        <v>62</v>
      </c>
      <c r="C64" s="210">
        <v>3670</v>
      </c>
      <c r="D64" s="207"/>
      <c r="E64" s="207"/>
      <c r="F64" s="207"/>
    </row>
    <row r="65" spans="1:6" s="209" customFormat="1" ht="30" customHeight="1" x14ac:dyDescent="0.3">
      <c r="A65" s="205" t="s">
        <v>542</v>
      </c>
      <c r="B65" s="206" t="s">
        <v>49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543</v>
      </c>
      <c r="B66" s="206" t="s">
        <v>544</v>
      </c>
      <c r="C66" s="207"/>
      <c r="D66" s="207"/>
      <c r="E66" s="208">
        <v>438</v>
      </c>
      <c r="F66" s="207"/>
    </row>
    <row r="67" spans="1:6" s="209" customFormat="1" ht="30" customHeight="1" x14ac:dyDescent="0.3">
      <c r="A67" s="205" t="s">
        <v>543</v>
      </c>
      <c r="B67" s="206" t="s">
        <v>62</v>
      </c>
      <c r="C67" s="210">
        <v>4740</v>
      </c>
      <c r="D67" s="207"/>
      <c r="E67" s="207"/>
      <c r="F67" s="207"/>
    </row>
    <row r="68" spans="1:6" s="209" customFormat="1" ht="30" customHeight="1" x14ac:dyDescent="0.3">
      <c r="A68" s="205" t="s">
        <v>543</v>
      </c>
      <c r="B68" s="206" t="s">
        <v>59</v>
      </c>
      <c r="C68" s="207"/>
      <c r="D68" s="207"/>
      <c r="E68" s="208">
        <v>395</v>
      </c>
      <c r="F68" s="207"/>
    </row>
    <row r="69" spans="1:6" s="209" customFormat="1" ht="30" customHeight="1" x14ac:dyDescent="0.3">
      <c r="A69" s="205" t="s">
        <v>543</v>
      </c>
      <c r="B69" s="206" t="s">
        <v>62</v>
      </c>
      <c r="C69" s="210">
        <v>6320</v>
      </c>
      <c r="D69" s="207"/>
      <c r="E69" s="207"/>
      <c r="F69" s="207"/>
    </row>
    <row r="70" spans="1:6" s="209" customFormat="1" ht="30" customHeight="1" x14ac:dyDescent="0.3">
      <c r="A70" s="205" t="s">
        <v>543</v>
      </c>
      <c r="B70" s="206" t="s">
        <v>74</v>
      </c>
      <c r="C70" s="210">
        <v>3158</v>
      </c>
      <c r="D70" s="207"/>
      <c r="E70" s="207"/>
      <c r="F70" s="207"/>
    </row>
    <row r="71" spans="1:6" s="209" customFormat="1" ht="30" customHeight="1" x14ac:dyDescent="0.3">
      <c r="A71" s="205" t="s">
        <v>462</v>
      </c>
      <c r="B71" s="206" t="s">
        <v>57</v>
      </c>
      <c r="C71" s="207"/>
      <c r="D71" s="208">
        <v>197.5</v>
      </c>
      <c r="E71" s="207"/>
      <c r="F71" s="207"/>
    </row>
    <row r="72" spans="1:6" s="209" customFormat="1" ht="30" customHeight="1" x14ac:dyDescent="0.3">
      <c r="A72" s="205" t="s">
        <v>545</v>
      </c>
      <c r="B72" s="206" t="s">
        <v>201</v>
      </c>
      <c r="C72" s="207"/>
      <c r="D72" s="210">
        <v>3555</v>
      </c>
      <c r="E72" s="207"/>
      <c r="F72" s="207"/>
    </row>
    <row r="73" spans="1:6" s="209" customFormat="1" ht="30" customHeight="1" x14ac:dyDescent="0.3">
      <c r="A73" s="205" t="s">
        <v>463</v>
      </c>
      <c r="B73" s="206" t="s">
        <v>62</v>
      </c>
      <c r="C73" s="210">
        <v>3160</v>
      </c>
      <c r="D73" s="207"/>
      <c r="E73" s="207"/>
      <c r="F73" s="207"/>
    </row>
    <row r="74" spans="1:6" s="209" customFormat="1" ht="30" customHeight="1" x14ac:dyDescent="0.3">
      <c r="A74" s="205" t="s">
        <v>463</v>
      </c>
      <c r="B74" s="206" t="s">
        <v>49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546</v>
      </c>
      <c r="B75" s="206" t="s">
        <v>59</v>
      </c>
      <c r="C75" s="207"/>
      <c r="D75" s="207"/>
      <c r="E75" s="208">
        <v>790</v>
      </c>
      <c r="F75" s="207"/>
    </row>
    <row r="76" spans="1:6" s="209" customFormat="1" ht="30" customHeight="1" x14ac:dyDescent="0.3">
      <c r="A76" s="205" t="s">
        <v>464</v>
      </c>
      <c r="B76" s="206" t="s">
        <v>50</v>
      </c>
      <c r="C76" s="207"/>
      <c r="D76" s="207"/>
      <c r="E76" s="208">
        <v>412</v>
      </c>
      <c r="F76" s="207"/>
    </row>
    <row r="77" spans="1:6" s="209" customFormat="1" ht="30" customHeight="1" x14ac:dyDescent="0.3">
      <c r="A77" s="205" t="s">
        <v>547</v>
      </c>
      <c r="B77" s="206" t="s">
        <v>62</v>
      </c>
      <c r="C77" s="210">
        <v>1580</v>
      </c>
      <c r="D77" s="207"/>
      <c r="E77" s="207"/>
      <c r="F77" s="207"/>
    </row>
    <row r="78" spans="1:6" s="209" customFormat="1" ht="30" customHeight="1" x14ac:dyDescent="0.3">
      <c r="A78" s="205" t="s">
        <v>548</v>
      </c>
      <c r="B78" s="206" t="s">
        <v>62</v>
      </c>
      <c r="C78" s="210">
        <v>3160</v>
      </c>
      <c r="D78" s="207"/>
      <c r="E78" s="207"/>
      <c r="F78" s="207"/>
    </row>
    <row r="79" spans="1:6" s="209" customFormat="1" ht="30" customHeight="1" x14ac:dyDescent="0.3">
      <c r="A79" s="205" t="s">
        <v>548</v>
      </c>
      <c r="B79" s="206" t="s">
        <v>50</v>
      </c>
      <c r="C79" s="207"/>
      <c r="D79" s="207"/>
      <c r="E79" s="208">
        <v>429</v>
      </c>
      <c r="F79" s="207"/>
    </row>
    <row r="80" spans="1:6" s="209" customFormat="1" ht="30" customHeight="1" x14ac:dyDescent="0.3">
      <c r="A80" s="205" t="s">
        <v>466</v>
      </c>
      <c r="B80" s="206" t="s">
        <v>549</v>
      </c>
      <c r="C80" s="208">
        <v>205</v>
      </c>
      <c r="D80" s="207"/>
      <c r="E80" s="207"/>
      <c r="F80" s="207"/>
    </row>
    <row r="81" spans="1:6" s="209" customFormat="1" ht="30" customHeight="1" x14ac:dyDescent="0.3">
      <c r="A81" s="205" t="s">
        <v>466</v>
      </c>
      <c r="B81" s="206" t="s">
        <v>62</v>
      </c>
      <c r="C81" s="210">
        <v>3160</v>
      </c>
      <c r="D81" s="207"/>
      <c r="E81" s="207"/>
      <c r="F81" s="207"/>
    </row>
    <row r="82" spans="1:6" s="209" customFormat="1" ht="30" customHeight="1" x14ac:dyDescent="0.3">
      <c r="A82" s="205" t="s">
        <v>467</v>
      </c>
      <c r="B82" s="206" t="s">
        <v>49</v>
      </c>
      <c r="C82" s="207"/>
      <c r="D82" s="208">
        <v>395</v>
      </c>
      <c r="E82" s="207"/>
      <c r="F82" s="207"/>
    </row>
    <row r="83" spans="1:6" s="209" customFormat="1" ht="30" customHeight="1" x14ac:dyDescent="0.3">
      <c r="A83" s="205" t="s">
        <v>550</v>
      </c>
      <c r="B83" s="206" t="s">
        <v>62</v>
      </c>
      <c r="C83" s="210">
        <v>1580</v>
      </c>
      <c r="D83" s="207"/>
      <c r="E83" s="207"/>
      <c r="F83" s="207"/>
    </row>
    <row r="84" spans="1:6" s="209" customFormat="1" ht="30" customHeight="1" x14ac:dyDescent="0.3">
      <c r="A84" s="205" t="s">
        <v>551</v>
      </c>
      <c r="B84" s="206" t="s">
        <v>147</v>
      </c>
      <c r="C84" s="210">
        <v>5125</v>
      </c>
      <c r="D84" s="207"/>
      <c r="E84" s="207"/>
      <c r="F84" s="207"/>
    </row>
    <row r="85" spans="1:6" s="209" customFormat="1" ht="30" customHeight="1" x14ac:dyDescent="0.3">
      <c r="A85" s="205" t="s">
        <v>468</v>
      </c>
      <c r="B85" s="206" t="s">
        <v>59</v>
      </c>
      <c r="C85" s="207"/>
      <c r="D85" s="207"/>
      <c r="E85" s="208">
        <v>395</v>
      </c>
      <c r="F85" s="207"/>
    </row>
    <row r="86" spans="1:6" s="209" customFormat="1" ht="30" customHeight="1" x14ac:dyDescent="0.3">
      <c r="A86" s="205" t="s">
        <v>468</v>
      </c>
      <c r="B86" s="206" t="s">
        <v>49</v>
      </c>
      <c r="C86" s="207"/>
      <c r="D86" s="208">
        <v>395</v>
      </c>
      <c r="E86" s="207"/>
      <c r="F86" s="207"/>
    </row>
    <row r="87" spans="1:6" s="209" customFormat="1" ht="30" customHeight="1" x14ac:dyDescent="0.3">
      <c r="A87" s="205" t="s">
        <v>468</v>
      </c>
      <c r="B87" s="206" t="s">
        <v>52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552</v>
      </c>
      <c r="B88" s="206" t="s">
        <v>113</v>
      </c>
      <c r="C88" s="207"/>
      <c r="D88" s="207"/>
      <c r="E88" s="208">
        <v>855</v>
      </c>
      <c r="F88" s="207"/>
    </row>
    <row r="89" spans="1:6" s="209" customFormat="1" ht="30" customHeight="1" x14ac:dyDescent="0.3">
      <c r="A89" s="205" t="s">
        <v>552</v>
      </c>
      <c r="B89" s="206" t="s">
        <v>208</v>
      </c>
      <c r="C89" s="207"/>
      <c r="D89" s="207"/>
      <c r="E89" s="208">
        <v>790</v>
      </c>
      <c r="F89" s="207"/>
    </row>
    <row r="90" spans="1:6" s="209" customFormat="1" ht="30" customHeight="1" x14ac:dyDescent="0.3">
      <c r="A90" s="205" t="s">
        <v>552</v>
      </c>
      <c r="B90" s="206" t="s">
        <v>553</v>
      </c>
      <c r="C90" s="208">
        <v>205</v>
      </c>
      <c r="D90" s="207"/>
      <c r="E90" s="207"/>
      <c r="F90" s="207"/>
    </row>
    <row r="91" spans="1:6" s="209" customFormat="1" ht="30" customHeight="1" x14ac:dyDescent="0.3">
      <c r="A91" s="205" t="s">
        <v>554</v>
      </c>
      <c r="B91" s="206" t="s">
        <v>62</v>
      </c>
      <c r="C91" s="210">
        <v>4740</v>
      </c>
      <c r="D91" s="207"/>
      <c r="E91" s="207"/>
      <c r="F91" s="207"/>
    </row>
    <row r="92" spans="1:6" s="209" customFormat="1" ht="30" customHeight="1" x14ac:dyDescent="0.3">
      <c r="A92" s="205" t="s">
        <v>555</v>
      </c>
      <c r="B92" s="206" t="s">
        <v>50</v>
      </c>
      <c r="C92" s="207"/>
      <c r="D92" s="207"/>
      <c r="E92" s="208">
        <v>429</v>
      </c>
      <c r="F92" s="207"/>
    </row>
    <row r="93" spans="1:6" s="209" customFormat="1" ht="30" customHeight="1" x14ac:dyDescent="0.3">
      <c r="A93" s="205" t="s">
        <v>555</v>
      </c>
      <c r="B93" s="206" t="s">
        <v>51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469</v>
      </c>
      <c r="B94" s="206" t="s">
        <v>556</v>
      </c>
      <c r="C94" s="208">
        <v>197.5</v>
      </c>
      <c r="D94" s="207"/>
      <c r="E94" s="207"/>
      <c r="F94" s="207"/>
    </row>
    <row r="95" spans="1:6" s="209" customFormat="1" ht="30" customHeight="1" x14ac:dyDescent="0.3">
      <c r="A95" s="205" t="s">
        <v>469</v>
      </c>
      <c r="B95" s="206" t="s">
        <v>49</v>
      </c>
      <c r="C95" s="207"/>
      <c r="D95" s="208">
        <v>395</v>
      </c>
      <c r="E95" s="207"/>
      <c r="F95" s="207"/>
    </row>
    <row r="96" spans="1:6" s="209" customFormat="1" ht="30" customHeight="1" x14ac:dyDescent="0.3">
      <c r="A96" s="205" t="s">
        <v>470</v>
      </c>
      <c r="B96" s="206" t="s">
        <v>63</v>
      </c>
      <c r="C96" s="208">
        <v>410</v>
      </c>
      <c r="D96" s="207"/>
      <c r="E96" s="207"/>
      <c r="F96" s="207"/>
    </row>
    <row r="97" spans="1:6" s="209" customFormat="1" ht="30" customHeight="1" x14ac:dyDescent="0.3">
      <c r="A97" s="205" t="s">
        <v>472</v>
      </c>
      <c r="B97" s="206" t="s">
        <v>62</v>
      </c>
      <c r="C97" s="210">
        <v>1580</v>
      </c>
      <c r="D97" s="207"/>
      <c r="E97" s="207"/>
      <c r="F97" s="207"/>
    </row>
    <row r="98" spans="1:6" s="209" customFormat="1" ht="30" customHeight="1" x14ac:dyDescent="0.3">
      <c r="A98" s="205" t="s">
        <v>557</v>
      </c>
      <c r="B98" s="206" t="s">
        <v>49</v>
      </c>
      <c r="C98" s="207"/>
      <c r="D98" s="208">
        <v>790</v>
      </c>
      <c r="E98" s="207"/>
      <c r="F98" s="207"/>
    </row>
    <row r="99" spans="1:6" s="209" customFormat="1" ht="30" customHeight="1" x14ac:dyDescent="0.3">
      <c r="A99" s="205" t="s">
        <v>558</v>
      </c>
      <c r="B99" s="206" t="s">
        <v>99</v>
      </c>
      <c r="C99" s="208">
        <v>899</v>
      </c>
      <c r="D99" s="207"/>
      <c r="E99" s="207"/>
      <c r="F99" s="207"/>
    </row>
    <row r="100" spans="1:6" s="209" customFormat="1" ht="30" customHeight="1" x14ac:dyDescent="0.3">
      <c r="A100" s="205" t="s">
        <v>559</v>
      </c>
      <c r="B100" s="206" t="s">
        <v>62</v>
      </c>
      <c r="C100" s="210">
        <v>2370</v>
      </c>
      <c r="D100" s="207"/>
      <c r="E100" s="207"/>
      <c r="F100" s="207"/>
    </row>
    <row r="101" spans="1:6" s="209" customFormat="1" ht="30" customHeight="1" x14ac:dyDescent="0.3">
      <c r="A101" s="205" t="s">
        <v>560</v>
      </c>
      <c r="B101" s="206" t="s">
        <v>62</v>
      </c>
      <c r="C101" s="210">
        <v>2370</v>
      </c>
      <c r="D101" s="207"/>
      <c r="E101" s="207"/>
      <c r="F101" s="207"/>
    </row>
    <row r="102" spans="1:6" s="209" customFormat="1" ht="30" customHeight="1" x14ac:dyDescent="0.3">
      <c r="A102" s="205" t="s">
        <v>561</v>
      </c>
      <c r="B102" s="206" t="s">
        <v>61</v>
      </c>
      <c r="C102" s="208">
        <v>790</v>
      </c>
      <c r="D102" s="207"/>
      <c r="E102" s="207"/>
      <c r="F102" s="207"/>
    </row>
    <row r="103" spans="1:6" s="209" customFormat="1" ht="30" customHeight="1" x14ac:dyDescent="0.3">
      <c r="A103" s="205" t="s">
        <v>562</v>
      </c>
      <c r="B103" s="206" t="s">
        <v>62</v>
      </c>
      <c r="C103" s="210">
        <v>1185</v>
      </c>
      <c r="D103" s="207"/>
      <c r="E103" s="207"/>
      <c r="F103" s="207"/>
    </row>
    <row r="104" spans="1:6" s="209" customFormat="1" ht="30" customHeight="1" x14ac:dyDescent="0.3">
      <c r="A104" s="205" t="s">
        <v>563</v>
      </c>
      <c r="B104" s="206" t="s">
        <v>97</v>
      </c>
      <c r="C104" s="210">
        <v>21156</v>
      </c>
      <c r="D104" s="207"/>
      <c r="E104" s="207"/>
      <c r="F104" s="207"/>
    </row>
    <row r="105" spans="1:6" s="209" customFormat="1" ht="30" customHeight="1" x14ac:dyDescent="0.3">
      <c r="A105" s="205" t="s">
        <v>564</v>
      </c>
      <c r="B105" s="206" t="s">
        <v>97</v>
      </c>
      <c r="C105" s="210">
        <v>19190</v>
      </c>
      <c r="D105" s="207"/>
      <c r="E105" s="207"/>
      <c r="F105" s="207"/>
    </row>
    <row r="106" spans="1:6" s="209" customFormat="1" ht="30" customHeight="1" x14ac:dyDescent="0.3">
      <c r="A106" s="205" t="s">
        <v>564</v>
      </c>
      <c r="B106" s="206" t="s">
        <v>97</v>
      </c>
      <c r="C106" s="210">
        <v>18811.5</v>
      </c>
      <c r="D106" s="207"/>
      <c r="E106" s="207"/>
      <c r="F106" s="207"/>
    </row>
    <row r="107" spans="1:6" s="209" customFormat="1" ht="30" customHeight="1" x14ac:dyDescent="0.3">
      <c r="A107" s="205" t="s">
        <v>564</v>
      </c>
      <c r="B107" s="206" t="s">
        <v>97</v>
      </c>
      <c r="C107" s="210">
        <v>14936</v>
      </c>
      <c r="D107" s="207"/>
      <c r="E107" s="207"/>
      <c r="F107" s="207"/>
    </row>
    <row r="108" spans="1:6" s="209" customFormat="1" ht="30" customHeight="1" x14ac:dyDescent="0.3">
      <c r="A108" s="205" t="s">
        <v>565</v>
      </c>
      <c r="B108" s="206" t="s">
        <v>50</v>
      </c>
      <c r="C108" s="207"/>
      <c r="D108" s="207"/>
      <c r="E108" s="208">
        <v>212.5</v>
      </c>
      <c r="F108" s="207"/>
    </row>
    <row r="109" spans="1:6" s="209" customFormat="1" ht="30" customHeight="1" x14ac:dyDescent="0.3">
      <c r="A109" s="205" t="s">
        <v>566</v>
      </c>
      <c r="B109" s="206" t="s">
        <v>97</v>
      </c>
      <c r="C109" s="210">
        <v>28238</v>
      </c>
      <c r="D109" s="207"/>
      <c r="E109" s="207"/>
      <c r="F109" s="207"/>
    </row>
    <row r="110" spans="1:6" s="209" customFormat="1" ht="30" customHeight="1" x14ac:dyDescent="0.3">
      <c r="A110" s="205" t="s">
        <v>566</v>
      </c>
      <c r="B110" s="206" t="s">
        <v>97</v>
      </c>
      <c r="C110" s="210">
        <v>18836</v>
      </c>
      <c r="D110" s="207"/>
      <c r="E110" s="207"/>
      <c r="F110" s="207"/>
    </row>
    <row r="111" spans="1:6" s="209" customFormat="1" ht="30" customHeight="1" x14ac:dyDescent="0.3">
      <c r="A111" s="205" t="s">
        <v>567</v>
      </c>
      <c r="B111" s="206" t="s">
        <v>97</v>
      </c>
      <c r="C111" s="210">
        <v>25400</v>
      </c>
      <c r="D111" s="207"/>
      <c r="E111" s="207"/>
      <c r="F111" s="207"/>
    </row>
    <row r="112" spans="1:6" s="209" customFormat="1" ht="30" customHeight="1" x14ac:dyDescent="0.3">
      <c r="A112" s="205" t="s">
        <v>567</v>
      </c>
      <c r="B112" s="206" t="s">
        <v>97</v>
      </c>
      <c r="C112" s="210">
        <v>10381</v>
      </c>
      <c r="D112" s="207"/>
      <c r="E112" s="207"/>
      <c r="F112" s="207"/>
    </row>
    <row r="113" spans="1:6" s="209" customFormat="1" ht="30" customHeight="1" x14ac:dyDescent="0.3">
      <c r="A113" s="205" t="s">
        <v>568</v>
      </c>
      <c r="B113" s="206" t="s">
        <v>526</v>
      </c>
      <c r="C113" s="210">
        <v>1831.3</v>
      </c>
      <c r="D113" s="207"/>
      <c r="E113" s="207"/>
      <c r="F113" s="207"/>
    </row>
    <row r="114" spans="1:6" s="209" customFormat="1" ht="30" customHeight="1" x14ac:dyDescent="0.3">
      <c r="A114" s="205" t="s">
        <v>569</v>
      </c>
      <c r="B114" s="206" t="s">
        <v>75</v>
      </c>
      <c r="C114" s="210">
        <v>17070</v>
      </c>
      <c r="D114" s="207"/>
      <c r="E114" s="207"/>
      <c r="F114" s="207"/>
    </row>
    <row r="115" spans="1:6" s="209" customFormat="1" ht="30" customHeight="1" x14ac:dyDescent="0.3">
      <c r="A115" s="205" t="s">
        <v>570</v>
      </c>
      <c r="B115" s="206" t="s">
        <v>49</v>
      </c>
      <c r="C115" s="207"/>
      <c r="D115" s="210">
        <v>1185</v>
      </c>
      <c r="E115" s="207"/>
      <c r="F115" s="207"/>
    </row>
    <row r="116" spans="1:6" s="209" customFormat="1" ht="30" customHeight="1" x14ac:dyDescent="0.3">
      <c r="A116" s="205" t="s">
        <v>570</v>
      </c>
      <c r="B116" s="206" t="s">
        <v>75</v>
      </c>
      <c r="C116" s="210">
        <v>21325</v>
      </c>
      <c r="D116" s="207"/>
      <c r="E116" s="207"/>
      <c r="F116" s="207"/>
    </row>
    <row r="117" spans="1:6" s="209" customFormat="1" ht="30" customHeight="1" x14ac:dyDescent="0.3">
      <c r="A117" s="205" t="s">
        <v>570</v>
      </c>
      <c r="B117" s="206" t="s">
        <v>75</v>
      </c>
      <c r="C117" s="210">
        <v>20110</v>
      </c>
      <c r="D117" s="207"/>
      <c r="E117" s="207"/>
      <c r="F117" s="207"/>
    </row>
    <row r="118" spans="1:6" s="209" customFormat="1" ht="30" customHeight="1" x14ac:dyDescent="0.3">
      <c r="A118" s="205" t="s">
        <v>571</v>
      </c>
      <c r="B118" s="206" t="s">
        <v>75</v>
      </c>
      <c r="C118" s="210">
        <v>12555</v>
      </c>
      <c r="D118" s="207"/>
      <c r="E118" s="207"/>
      <c r="F118" s="207"/>
    </row>
    <row r="119" spans="1:6" s="209" customFormat="1" ht="30" customHeight="1" x14ac:dyDescent="0.3">
      <c r="A119" s="205" t="s">
        <v>572</v>
      </c>
      <c r="B119" s="206" t="s">
        <v>138</v>
      </c>
      <c r="C119" s="210">
        <v>3228.9</v>
      </c>
      <c r="D119" s="207"/>
      <c r="E119" s="207"/>
      <c r="F119" s="207"/>
    </row>
    <row r="120" spans="1:6" s="209" customFormat="1" ht="30" customHeight="1" x14ac:dyDescent="0.3">
      <c r="A120" s="205" t="s">
        <v>478</v>
      </c>
      <c r="B120" s="206" t="s">
        <v>73</v>
      </c>
      <c r="C120" s="207"/>
      <c r="D120" s="208">
        <v>395</v>
      </c>
      <c r="E120" s="207"/>
      <c r="F120" s="207"/>
    </row>
    <row r="121" spans="1:6" s="209" customFormat="1" ht="30" customHeight="1" x14ac:dyDescent="0.3">
      <c r="A121" s="205" t="s">
        <v>573</v>
      </c>
      <c r="B121" s="206" t="s">
        <v>50</v>
      </c>
      <c r="C121" s="207"/>
      <c r="D121" s="207"/>
      <c r="E121" s="208">
        <v>440</v>
      </c>
      <c r="F121" s="207"/>
    </row>
    <row r="122" spans="1:6" s="209" customFormat="1" ht="30" customHeight="1" x14ac:dyDescent="0.3">
      <c r="A122" s="205" t="s">
        <v>573</v>
      </c>
      <c r="B122" s="206" t="s">
        <v>70</v>
      </c>
      <c r="C122" s="207"/>
      <c r="D122" s="208">
        <v>790</v>
      </c>
      <c r="E122" s="207"/>
      <c r="F122" s="207"/>
    </row>
    <row r="123" spans="1:6" s="209" customFormat="1" ht="30" customHeight="1" x14ac:dyDescent="0.3">
      <c r="A123" s="205" t="s">
        <v>574</v>
      </c>
      <c r="B123" s="206" t="s">
        <v>59</v>
      </c>
      <c r="C123" s="207"/>
      <c r="D123" s="207"/>
      <c r="E123" s="208">
        <v>433.5</v>
      </c>
      <c r="F123" s="207"/>
    </row>
    <row r="124" spans="1:6" s="209" customFormat="1" ht="30" customHeight="1" x14ac:dyDescent="0.3">
      <c r="A124" s="205" t="s">
        <v>575</v>
      </c>
      <c r="B124" s="206" t="s">
        <v>109</v>
      </c>
      <c r="C124" s="207"/>
      <c r="D124" s="208">
        <v>790</v>
      </c>
      <c r="E124" s="207"/>
      <c r="F124" s="207"/>
    </row>
    <row r="125" spans="1:6" s="209" customFormat="1" ht="30" customHeight="1" x14ac:dyDescent="0.3">
      <c r="A125" s="205" t="s">
        <v>576</v>
      </c>
      <c r="B125" s="206" t="s">
        <v>109</v>
      </c>
      <c r="C125" s="207"/>
      <c r="D125" s="208">
        <v>395</v>
      </c>
      <c r="E125" s="207"/>
      <c r="F125" s="207"/>
    </row>
    <row r="126" spans="1:6" s="209" customFormat="1" ht="30" customHeight="1" x14ac:dyDescent="0.3">
      <c r="A126" s="205" t="s">
        <v>479</v>
      </c>
      <c r="B126" s="206" t="s">
        <v>480</v>
      </c>
      <c r="C126" s="207"/>
      <c r="D126" s="210">
        <v>14474</v>
      </c>
      <c r="E126" s="207"/>
      <c r="F126" s="207"/>
    </row>
    <row r="127" spans="1:6" s="209" customFormat="1" ht="30" customHeight="1" x14ac:dyDescent="0.3">
      <c r="A127" s="205" t="s">
        <v>577</v>
      </c>
      <c r="B127" s="206" t="s">
        <v>52</v>
      </c>
      <c r="C127" s="207"/>
      <c r="D127" s="210">
        <v>1185</v>
      </c>
      <c r="E127" s="207"/>
      <c r="F127" s="207"/>
    </row>
    <row r="128" spans="1:6" s="209" customFormat="1" ht="30" customHeight="1" x14ac:dyDescent="0.3">
      <c r="A128" s="205" t="s">
        <v>578</v>
      </c>
      <c r="B128" s="206" t="s">
        <v>74</v>
      </c>
      <c r="C128" s="208">
        <v>502</v>
      </c>
      <c r="D128" s="207"/>
      <c r="E128" s="207"/>
      <c r="F128" s="207"/>
    </row>
    <row r="129" spans="1:6" s="209" customFormat="1" ht="30" customHeight="1" x14ac:dyDescent="0.3">
      <c r="A129" s="205" t="s">
        <v>481</v>
      </c>
      <c r="B129" s="206" t="s">
        <v>579</v>
      </c>
      <c r="C129" s="210">
        <v>109881</v>
      </c>
      <c r="D129" s="207"/>
      <c r="E129" s="207"/>
      <c r="F129" s="207"/>
    </row>
    <row r="130" spans="1:6" s="209" customFormat="1" ht="30" customHeight="1" x14ac:dyDescent="0.3">
      <c r="A130" s="205" t="s">
        <v>483</v>
      </c>
      <c r="B130" s="206" t="s">
        <v>92</v>
      </c>
      <c r="C130" s="207"/>
      <c r="D130" s="208">
        <v>395</v>
      </c>
      <c r="E130" s="207"/>
      <c r="F130" s="207"/>
    </row>
    <row r="131" spans="1:6" s="209" customFormat="1" ht="30" customHeight="1" x14ac:dyDescent="0.3">
      <c r="A131" s="205" t="s">
        <v>580</v>
      </c>
      <c r="B131" s="206" t="s">
        <v>92</v>
      </c>
      <c r="C131" s="207"/>
      <c r="D131" s="210">
        <v>1310</v>
      </c>
      <c r="E131" s="207"/>
      <c r="F131" s="207"/>
    </row>
    <row r="132" spans="1:6" s="209" customFormat="1" ht="30" customHeight="1" x14ac:dyDescent="0.3">
      <c r="A132" s="205" t="s">
        <v>581</v>
      </c>
      <c r="B132" s="206" t="s">
        <v>52</v>
      </c>
      <c r="C132" s="207"/>
      <c r="D132" s="208">
        <v>395</v>
      </c>
      <c r="E132" s="207"/>
      <c r="F132" s="207"/>
    </row>
    <row r="133" spans="1:6" s="209" customFormat="1" ht="30" customHeight="1" x14ac:dyDescent="0.3">
      <c r="A133" s="205" t="s">
        <v>581</v>
      </c>
      <c r="B133" s="206" t="s">
        <v>582</v>
      </c>
      <c r="C133" s="207"/>
      <c r="D133" s="208">
        <v>790</v>
      </c>
      <c r="E133" s="207"/>
      <c r="F133" s="207"/>
    </row>
    <row r="134" spans="1:6" s="209" customFormat="1" ht="30" customHeight="1" x14ac:dyDescent="0.3">
      <c r="A134" s="205" t="s">
        <v>583</v>
      </c>
      <c r="B134" s="206" t="s">
        <v>94</v>
      </c>
      <c r="C134" s="207"/>
      <c r="D134" s="207"/>
      <c r="E134" s="208">
        <v>395</v>
      </c>
      <c r="F134" s="207"/>
    </row>
    <row r="135" spans="1:6" s="209" customFormat="1" ht="30" customHeight="1" x14ac:dyDescent="0.3">
      <c r="A135" s="205" t="s">
        <v>583</v>
      </c>
      <c r="B135" s="206" t="s">
        <v>59</v>
      </c>
      <c r="C135" s="207"/>
      <c r="D135" s="207"/>
      <c r="E135" s="208">
        <v>790</v>
      </c>
      <c r="F135" s="207"/>
    </row>
    <row r="136" spans="1:6" s="209" customFormat="1" ht="30" customHeight="1" x14ac:dyDescent="0.3">
      <c r="A136" s="205" t="s">
        <v>584</v>
      </c>
      <c r="B136" s="206" t="s">
        <v>49</v>
      </c>
      <c r="C136" s="207"/>
      <c r="D136" s="208">
        <v>395</v>
      </c>
      <c r="E136" s="207"/>
      <c r="F136" s="207"/>
    </row>
    <row r="137" spans="1:6" s="209" customFormat="1" ht="30" customHeight="1" x14ac:dyDescent="0.3">
      <c r="A137" s="205" t="s">
        <v>585</v>
      </c>
      <c r="B137" s="206" t="s">
        <v>74</v>
      </c>
      <c r="C137" s="208">
        <v>821</v>
      </c>
      <c r="D137" s="207"/>
      <c r="E137" s="207"/>
      <c r="F137" s="207"/>
    </row>
    <row r="138" spans="1:6" s="209" customFormat="1" ht="30" customHeight="1" x14ac:dyDescent="0.3">
      <c r="A138" s="205" t="s">
        <v>485</v>
      </c>
      <c r="B138" s="206" t="s">
        <v>486</v>
      </c>
      <c r="C138" s="207"/>
      <c r="D138" s="208">
        <v>197.5</v>
      </c>
      <c r="E138" s="207"/>
      <c r="F138" s="207"/>
    </row>
    <row r="139" spans="1:6" s="209" customFormat="1" ht="30" customHeight="1" x14ac:dyDescent="0.3">
      <c r="A139" s="205" t="s">
        <v>487</v>
      </c>
      <c r="B139" s="206" t="s">
        <v>59</v>
      </c>
      <c r="C139" s="207"/>
      <c r="D139" s="207"/>
      <c r="E139" s="208">
        <v>790</v>
      </c>
      <c r="F139" s="207"/>
    </row>
    <row r="140" spans="1:6" s="209" customFormat="1" ht="30" customHeight="1" x14ac:dyDescent="0.3">
      <c r="A140" s="205" t="s">
        <v>489</v>
      </c>
      <c r="B140" s="206" t="s">
        <v>586</v>
      </c>
      <c r="C140" s="207"/>
      <c r="D140" s="208">
        <v>790</v>
      </c>
      <c r="E140" s="207"/>
      <c r="F140" s="207"/>
    </row>
    <row r="141" spans="1:6" s="209" customFormat="1" ht="30" customHeight="1" x14ac:dyDescent="0.3">
      <c r="A141" s="205" t="s">
        <v>587</v>
      </c>
      <c r="B141" s="206" t="s">
        <v>59</v>
      </c>
      <c r="C141" s="207"/>
      <c r="D141" s="207"/>
      <c r="E141" s="208">
        <v>395</v>
      </c>
      <c r="F141" s="207"/>
    </row>
    <row r="142" spans="1:6" s="209" customFormat="1" ht="30" customHeight="1" x14ac:dyDescent="0.3">
      <c r="A142" s="205" t="s">
        <v>490</v>
      </c>
      <c r="B142" s="206" t="s">
        <v>50</v>
      </c>
      <c r="C142" s="207"/>
      <c r="D142" s="207"/>
      <c r="E142" s="208">
        <v>425</v>
      </c>
      <c r="F142" s="207"/>
    </row>
    <row r="143" spans="1:6" s="209" customFormat="1" ht="30" customHeight="1" x14ac:dyDescent="0.3">
      <c r="A143" s="205" t="s">
        <v>492</v>
      </c>
      <c r="B143" s="206" t="s">
        <v>486</v>
      </c>
      <c r="C143" s="207"/>
      <c r="D143" s="208">
        <v>197.5</v>
      </c>
      <c r="E143" s="207"/>
      <c r="F143" s="207"/>
    </row>
    <row r="144" spans="1:6" s="209" customFormat="1" ht="30" customHeight="1" x14ac:dyDescent="0.3">
      <c r="A144" s="205" t="s">
        <v>588</v>
      </c>
      <c r="B144" s="206" t="s">
        <v>589</v>
      </c>
      <c r="C144" s="208">
        <v>643.5</v>
      </c>
      <c r="D144" s="207"/>
      <c r="E144" s="207"/>
      <c r="F144" s="207"/>
    </row>
    <row r="145" spans="1:6" s="209" customFormat="1" ht="30" customHeight="1" x14ac:dyDescent="0.3">
      <c r="A145" s="205" t="s">
        <v>497</v>
      </c>
      <c r="B145" s="206" t="s">
        <v>81</v>
      </c>
      <c r="C145" s="207"/>
      <c r="D145" s="208">
        <v>395</v>
      </c>
      <c r="E145" s="207"/>
      <c r="F145" s="207"/>
    </row>
    <row r="146" spans="1:6" s="209" customFormat="1" ht="30" customHeight="1" x14ac:dyDescent="0.3">
      <c r="A146" s="205" t="s">
        <v>498</v>
      </c>
      <c r="B146" s="206" t="s">
        <v>50</v>
      </c>
      <c r="C146" s="207"/>
      <c r="D146" s="207"/>
      <c r="E146" s="208">
        <v>413</v>
      </c>
      <c r="F146" s="207"/>
    </row>
    <row r="147" spans="1:6" s="209" customFormat="1" ht="30" customHeight="1" x14ac:dyDescent="0.3">
      <c r="A147" s="205" t="s">
        <v>590</v>
      </c>
      <c r="B147" s="206" t="s">
        <v>143</v>
      </c>
      <c r="C147" s="207"/>
      <c r="D147" s="207"/>
      <c r="E147" s="210">
        <v>1154</v>
      </c>
      <c r="F147" s="207"/>
    </row>
    <row r="148" spans="1:6" s="209" customFormat="1" ht="30" customHeight="1" x14ac:dyDescent="0.3">
      <c r="A148" s="205" t="s">
        <v>500</v>
      </c>
      <c r="B148" s="206" t="s">
        <v>77</v>
      </c>
      <c r="C148" s="208">
        <v>410</v>
      </c>
      <c r="D148" s="207"/>
      <c r="E148" s="207"/>
      <c r="F148" s="207"/>
    </row>
    <row r="149" spans="1:6" s="209" customFormat="1" ht="30" customHeight="1" x14ac:dyDescent="0.3">
      <c r="A149" s="205" t="s">
        <v>591</v>
      </c>
      <c r="B149" s="206" t="s">
        <v>59</v>
      </c>
      <c r="C149" s="207"/>
      <c r="D149" s="207"/>
      <c r="E149" s="208">
        <v>395</v>
      </c>
      <c r="F149" s="207"/>
    </row>
    <row r="150" spans="1:6" s="209" customFormat="1" ht="30" customHeight="1" x14ac:dyDescent="0.3">
      <c r="A150" s="205" t="s">
        <v>501</v>
      </c>
      <c r="B150" s="206" t="s">
        <v>49</v>
      </c>
      <c r="C150" s="207"/>
      <c r="D150" s="208">
        <v>395</v>
      </c>
      <c r="E150" s="207"/>
      <c r="F150" s="207"/>
    </row>
    <row r="151" spans="1:6" s="209" customFormat="1" ht="30" customHeight="1" x14ac:dyDescent="0.3">
      <c r="A151" s="205" t="s">
        <v>592</v>
      </c>
      <c r="B151" s="206" t="s">
        <v>50</v>
      </c>
      <c r="C151" s="207"/>
      <c r="D151" s="207"/>
      <c r="E151" s="208">
        <v>416</v>
      </c>
      <c r="F151" s="207"/>
    </row>
    <row r="152" spans="1:6" s="209" customFormat="1" ht="30" customHeight="1" x14ac:dyDescent="0.3">
      <c r="A152" s="205" t="s">
        <v>593</v>
      </c>
      <c r="B152" s="206" t="s">
        <v>60</v>
      </c>
      <c r="C152" s="207"/>
      <c r="D152" s="208">
        <v>395</v>
      </c>
      <c r="E152" s="207"/>
      <c r="F152" s="207"/>
    </row>
    <row r="153" spans="1:6" s="209" customFormat="1" ht="30" customHeight="1" x14ac:dyDescent="0.3">
      <c r="A153" s="205" t="s">
        <v>507</v>
      </c>
      <c r="B153" s="206" t="s">
        <v>49</v>
      </c>
      <c r="C153" s="207"/>
      <c r="D153" s="208">
        <v>395</v>
      </c>
      <c r="E153" s="207"/>
      <c r="F153" s="207"/>
    </row>
    <row r="154" spans="1:6" s="209" customFormat="1" ht="30" customHeight="1" x14ac:dyDescent="0.3">
      <c r="A154" s="205" t="s">
        <v>508</v>
      </c>
      <c r="B154" s="206" t="s">
        <v>50</v>
      </c>
      <c r="C154" s="207"/>
      <c r="D154" s="207"/>
      <c r="E154" s="208">
        <v>871</v>
      </c>
      <c r="F154" s="207"/>
    </row>
    <row r="155" spans="1:6" s="209" customFormat="1" ht="30" customHeight="1" x14ac:dyDescent="0.3">
      <c r="A155" s="205" t="s">
        <v>594</v>
      </c>
      <c r="B155" s="206" t="s">
        <v>50</v>
      </c>
      <c r="C155" s="207"/>
      <c r="D155" s="207"/>
      <c r="E155" s="208">
        <v>852</v>
      </c>
      <c r="F155" s="207"/>
    </row>
    <row r="156" spans="1:6" s="209" customFormat="1" ht="30" customHeight="1" x14ac:dyDescent="0.3">
      <c r="A156" s="205" t="s">
        <v>510</v>
      </c>
      <c r="B156" s="206" t="s">
        <v>50</v>
      </c>
      <c r="C156" s="207"/>
      <c r="D156" s="207"/>
      <c r="E156" s="208">
        <v>417</v>
      </c>
      <c r="F156" s="207"/>
    </row>
    <row r="157" spans="1:6" s="209" customFormat="1" ht="30" customHeight="1" x14ac:dyDescent="0.3">
      <c r="A157" s="205" t="s">
        <v>510</v>
      </c>
      <c r="B157" s="206" t="s">
        <v>113</v>
      </c>
      <c r="C157" s="207"/>
      <c r="D157" s="207"/>
      <c r="E157" s="208">
        <v>395</v>
      </c>
      <c r="F157" s="207"/>
    </row>
    <row r="158" spans="1:6" s="209" customFormat="1" ht="30" customHeight="1" x14ac:dyDescent="0.3">
      <c r="A158" s="205" t="s">
        <v>510</v>
      </c>
      <c r="B158" s="206" t="s">
        <v>49</v>
      </c>
      <c r="C158" s="207"/>
      <c r="D158" s="208">
        <v>395</v>
      </c>
      <c r="E158" s="207"/>
      <c r="F158" s="207"/>
    </row>
    <row r="159" spans="1:6" s="209" customFormat="1" ht="30" customHeight="1" x14ac:dyDescent="0.3">
      <c r="A159" s="205" t="s">
        <v>511</v>
      </c>
      <c r="B159" s="206" t="s">
        <v>50</v>
      </c>
      <c r="C159" s="207"/>
      <c r="D159" s="207"/>
      <c r="E159" s="208">
        <v>439</v>
      </c>
      <c r="F159" s="207"/>
    </row>
    <row r="160" spans="1:6" s="209" customFormat="1" ht="30" customHeight="1" x14ac:dyDescent="0.3">
      <c r="A160" s="205" t="s">
        <v>595</v>
      </c>
      <c r="B160" s="206" t="s">
        <v>143</v>
      </c>
      <c r="C160" s="207"/>
      <c r="D160" s="207"/>
      <c r="E160" s="210">
        <v>1099</v>
      </c>
      <c r="F160" s="207"/>
    </row>
    <row r="161" spans="1:6" s="209" customFormat="1" ht="30" customHeight="1" x14ac:dyDescent="0.3">
      <c r="A161" s="205" t="s">
        <v>596</v>
      </c>
      <c r="B161" s="206" t="s">
        <v>50</v>
      </c>
      <c r="C161" s="207"/>
      <c r="D161" s="207"/>
      <c r="E161" s="208">
        <v>900</v>
      </c>
      <c r="F161" s="207"/>
    </row>
    <row r="162" spans="1:6" s="209" customFormat="1" ht="30" customHeight="1" x14ac:dyDescent="0.3">
      <c r="A162" s="205" t="s">
        <v>515</v>
      </c>
      <c r="B162" s="206" t="s">
        <v>49</v>
      </c>
      <c r="C162" s="207"/>
      <c r="D162" s="208">
        <v>395</v>
      </c>
      <c r="E162" s="207"/>
      <c r="F162" s="207"/>
    </row>
    <row r="163" spans="1:6" s="209" customFormat="1" ht="30" customHeight="1" x14ac:dyDescent="0.3">
      <c r="A163" s="205" t="s">
        <v>597</v>
      </c>
      <c r="B163" s="206" t="s">
        <v>57</v>
      </c>
      <c r="C163" s="207"/>
      <c r="D163" s="208">
        <v>395</v>
      </c>
      <c r="E163" s="207"/>
      <c r="F163" s="207"/>
    </row>
    <row r="164" spans="1:6" s="209" customFormat="1" ht="30" customHeight="1" x14ac:dyDescent="0.3">
      <c r="A164" s="205" t="s">
        <v>598</v>
      </c>
      <c r="B164" s="206" t="s">
        <v>50</v>
      </c>
      <c r="C164" s="207"/>
      <c r="D164" s="207"/>
      <c r="E164" s="208">
        <v>208.5</v>
      </c>
      <c r="F164" s="207"/>
    </row>
    <row r="165" spans="1:6" s="209" customFormat="1" ht="30" customHeight="1" x14ac:dyDescent="0.3">
      <c r="A165" s="205" t="s">
        <v>521</v>
      </c>
      <c r="B165" s="206" t="s">
        <v>59</v>
      </c>
      <c r="C165" s="207"/>
      <c r="D165" s="207"/>
      <c r="E165" s="208">
        <v>395</v>
      </c>
      <c r="F165" s="207"/>
    </row>
    <row r="166" spans="1:6" s="209" customFormat="1" ht="30" customHeight="1" x14ac:dyDescent="0.3">
      <c r="A166" s="205" t="s">
        <v>522</v>
      </c>
      <c r="B166" s="206" t="s">
        <v>49</v>
      </c>
      <c r="C166" s="207"/>
      <c r="D166" s="208">
        <v>197.5</v>
      </c>
      <c r="E166" s="207"/>
      <c r="F166" s="207"/>
    </row>
    <row r="167" spans="1:6" s="209" customFormat="1" ht="30" customHeight="1" x14ac:dyDescent="0.3">
      <c r="A167" s="205" t="s">
        <v>599</v>
      </c>
      <c r="B167" s="206" t="s">
        <v>70</v>
      </c>
      <c r="C167" s="207"/>
      <c r="D167" s="208">
        <v>626</v>
      </c>
      <c r="E167" s="207"/>
      <c r="F167" s="207"/>
    </row>
    <row r="168" spans="1:6" s="209" customFormat="1" ht="30" customHeight="1" x14ac:dyDescent="0.3">
      <c r="A168" s="205" t="s">
        <v>600</v>
      </c>
      <c r="B168" s="206" t="s">
        <v>104</v>
      </c>
      <c r="C168" s="207"/>
      <c r="D168" s="208">
        <v>931.5</v>
      </c>
      <c r="E168" s="207"/>
      <c r="F168" s="207"/>
    </row>
    <row r="169" spans="1:6" s="209" customFormat="1" ht="30" customHeight="1" x14ac:dyDescent="0.3">
      <c r="A169" s="205" t="s">
        <v>531</v>
      </c>
      <c r="B169" s="206" t="s">
        <v>95</v>
      </c>
      <c r="C169" s="207"/>
      <c r="D169" s="208">
        <v>395</v>
      </c>
      <c r="E169" s="207"/>
      <c r="F169" s="207"/>
    </row>
    <row r="170" spans="1:6" s="209" customFormat="1" ht="30" customHeight="1" x14ac:dyDescent="0.3">
      <c r="A170" s="205" t="s">
        <v>531</v>
      </c>
      <c r="B170" s="206" t="s">
        <v>60</v>
      </c>
      <c r="C170" s="207"/>
      <c r="D170" s="208">
        <v>395</v>
      </c>
      <c r="E170" s="207"/>
      <c r="F170" s="207"/>
    </row>
    <row r="171" spans="1:6" s="209" customFormat="1" ht="30" customHeight="1" x14ac:dyDescent="0.3">
      <c r="A171" s="205" t="s">
        <v>601</v>
      </c>
      <c r="B171" s="206" t="s">
        <v>201</v>
      </c>
      <c r="C171" s="207"/>
      <c r="D171" s="208">
        <v>790</v>
      </c>
      <c r="E171" s="207"/>
      <c r="F171" s="207"/>
    </row>
    <row r="172" spans="1:6" s="209" customFormat="1" ht="30" customHeight="1" x14ac:dyDescent="0.3">
      <c r="A172" s="205" t="s">
        <v>601</v>
      </c>
      <c r="B172" s="206" t="s">
        <v>66</v>
      </c>
      <c r="C172" s="207"/>
      <c r="D172" s="208">
        <v>395</v>
      </c>
      <c r="E172" s="207"/>
      <c r="F172" s="207"/>
    </row>
    <row r="173" spans="1:6" s="209" customFormat="1" ht="30" customHeight="1" x14ac:dyDescent="0.3">
      <c r="A173" s="205" t="s">
        <v>601</v>
      </c>
      <c r="B173" s="206" t="s">
        <v>56</v>
      </c>
      <c r="C173" s="207"/>
      <c r="D173" s="208">
        <v>395</v>
      </c>
      <c r="E173" s="207"/>
      <c r="F173" s="207"/>
    </row>
    <row r="174" spans="1:6" s="209" customFormat="1" ht="30" customHeight="1" x14ac:dyDescent="0.3">
      <c r="A174" s="205" t="s">
        <v>601</v>
      </c>
      <c r="B174" s="206" t="s">
        <v>49</v>
      </c>
      <c r="C174" s="207"/>
      <c r="D174" s="208">
        <v>395</v>
      </c>
      <c r="E174" s="207"/>
      <c r="F174" s="207"/>
    </row>
    <row r="175" spans="1:6" s="209" customFormat="1" ht="30" customHeight="1" x14ac:dyDescent="0.3">
      <c r="A175" s="205" t="s">
        <v>602</v>
      </c>
      <c r="B175" s="206" t="s">
        <v>50</v>
      </c>
      <c r="C175" s="207"/>
      <c r="D175" s="207"/>
      <c r="E175" s="208">
        <v>523</v>
      </c>
      <c r="F175" s="207"/>
    </row>
    <row r="176" spans="1:6" s="209" customFormat="1" ht="30" customHeight="1" x14ac:dyDescent="0.3">
      <c r="A176" s="205" t="s">
        <v>602</v>
      </c>
      <c r="B176" s="206" t="s">
        <v>52</v>
      </c>
      <c r="C176" s="207"/>
      <c r="D176" s="210">
        <v>2439</v>
      </c>
      <c r="E176" s="207"/>
      <c r="F176" s="207"/>
    </row>
    <row r="177" spans="1:6" s="209" customFormat="1" ht="30" customHeight="1" x14ac:dyDescent="0.3">
      <c r="A177" s="205" t="s">
        <v>603</v>
      </c>
      <c r="B177" s="206" t="s">
        <v>50</v>
      </c>
      <c r="C177" s="207"/>
      <c r="D177" s="207"/>
      <c r="E177" s="208">
        <v>456</v>
      </c>
      <c r="F177" s="207"/>
    </row>
    <row r="178" spans="1:6" s="209" customFormat="1" ht="30" customHeight="1" x14ac:dyDescent="0.3">
      <c r="A178" s="205" t="s">
        <v>533</v>
      </c>
      <c r="B178" s="206" t="s">
        <v>57</v>
      </c>
      <c r="C178" s="207"/>
      <c r="D178" s="208">
        <v>395</v>
      </c>
      <c r="E178" s="207"/>
      <c r="F178" s="207"/>
    </row>
    <row r="179" spans="1:6" s="209" customFormat="1" ht="30" customHeight="1" thickBot="1" x14ac:dyDescent="0.35">
      <c r="A179" s="205" t="s">
        <v>534</v>
      </c>
      <c r="B179" s="206" t="s">
        <v>50</v>
      </c>
      <c r="C179" s="207"/>
      <c r="D179" s="207"/>
      <c r="E179" s="208">
        <v>626</v>
      </c>
      <c r="F179" s="207"/>
    </row>
    <row r="180" spans="1:6" s="209" customFormat="1" ht="30" customHeight="1" x14ac:dyDescent="0.3">
      <c r="A180" s="211" t="s">
        <v>82</v>
      </c>
      <c r="B180" s="211"/>
      <c r="C180" s="212">
        <v>408570.7</v>
      </c>
      <c r="D180" s="212">
        <v>42873.5</v>
      </c>
      <c r="E180" s="212">
        <v>21179.5</v>
      </c>
      <c r="F180" s="213"/>
    </row>
    <row r="181" spans="1:6" s="209" customFormat="1" ht="30" customHeight="1" x14ac:dyDescent="0.3">
      <c r="A181" s="214" t="s">
        <v>21</v>
      </c>
      <c r="B181" s="214"/>
      <c r="C181" s="214"/>
      <c r="D181" s="214"/>
      <c r="E181" s="214"/>
      <c r="F181" s="215">
        <v>472623.7</v>
      </c>
    </row>
    <row r="182" spans="1:6" s="209" customFormat="1" ht="30" customHeight="1" x14ac:dyDescent="0.3"/>
    <row r="183" spans="1:6" s="209" customFormat="1" ht="30" customHeight="1" x14ac:dyDescent="0.3"/>
    <row r="184" spans="1:6" s="209" customFormat="1" ht="30" customHeight="1" x14ac:dyDescent="0.3"/>
    <row r="185" spans="1:6" s="209" customFormat="1" ht="30" customHeight="1" x14ac:dyDescent="0.3"/>
    <row r="186" spans="1:6" s="209" customFormat="1" ht="30" customHeight="1" x14ac:dyDescent="0.3"/>
    <row r="187" spans="1:6" s="209" customFormat="1" ht="30" customHeight="1" x14ac:dyDescent="0.3"/>
    <row r="188" spans="1:6" s="209" customFormat="1" ht="30" customHeight="1" x14ac:dyDescent="0.3"/>
    <row r="189" spans="1:6" s="209" customFormat="1" ht="30" customHeight="1" x14ac:dyDescent="0.3"/>
    <row r="190" spans="1:6" s="209" customFormat="1" ht="30" customHeight="1" x14ac:dyDescent="0.3"/>
    <row r="191" spans="1:6" s="209" customFormat="1" ht="30" customHeight="1" x14ac:dyDescent="0.3"/>
    <row r="192" spans="1:6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80:B180"/>
    <mergeCell ref="A181:E18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1:J246"/>
  <sheetViews>
    <sheetView topLeftCell="A23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21875" customWidth="1"/>
    <col min="7" max="7" width="8.6640625" customWidth="1"/>
    <col min="8" max="8" width="4.109375" customWidth="1"/>
    <col min="9" max="9" width="8.6640625" customWidth="1"/>
    <col min="10" max="10" width="10.441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251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313.2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33286.71</v>
      </c>
      <c r="F21" s="152"/>
      <c r="G21" s="152">
        <v>25663.15</v>
      </c>
      <c r="H21" s="152"/>
      <c r="I21" s="147">
        <f>E21-G21</f>
        <v>7623.5599999999977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</f>
        <v>33286.71</v>
      </c>
      <c r="F23" s="147"/>
      <c r="G23" s="147">
        <f>G21+G22</f>
        <v>25663.15</v>
      </c>
      <c r="H23" s="147"/>
      <c r="I23" s="147">
        <f>I21+I22</f>
        <v>7623.5599999999977</v>
      </c>
      <c r="J23" s="147"/>
    </row>
    <row r="24" spans="1:10" ht="1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9250.9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17889.983999999997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3946.32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375.84000000000003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1728.864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1089.9359999999999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826.84799999999996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6652.3680000000004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32510.160000000003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833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555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557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633</v>
      </c>
      <c r="B49" s="206" t="s">
        <v>50</v>
      </c>
      <c r="C49" s="207"/>
      <c r="D49" s="207"/>
      <c r="E49" s="208">
        <v>206.5</v>
      </c>
      <c r="F49" s="207"/>
    </row>
    <row r="50" spans="1:6" s="209" customFormat="1" ht="30" customHeight="1" x14ac:dyDescent="0.3">
      <c r="A50" s="205" t="s">
        <v>701</v>
      </c>
      <c r="B50" s="206" t="s">
        <v>143</v>
      </c>
      <c r="C50" s="207"/>
      <c r="D50" s="207"/>
      <c r="E50" s="210">
        <v>1322</v>
      </c>
      <c r="F50" s="207"/>
    </row>
    <row r="51" spans="1:6" s="209" customFormat="1" ht="30" customHeight="1" x14ac:dyDescent="0.3">
      <c r="A51" s="205" t="s">
        <v>701</v>
      </c>
      <c r="B51" s="206" t="s">
        <v>50</v>
      </c>
      <c r="C51" s="207"/>
      <c r="D51" s="207"/>
      <c r="E51" s="208">
        <v>543</v>
      </c>
      <c r="F51" s="207"/>
    </row>
    <row r="52" spans="1:6" s="209" customFormat="1" ht="30" customHeight="1" x14ac:dyDescent="0.3">
      <c r="A52" s="205" t="s">
        <v>806</v>
      </c>
      <c r="B52" s="206" t="s">
        <v>101</v>
      </c>
      <c r="C52" s="210">
        <v>73852.399999999994</v>
      </c>
      <c r="D52" s="207"/>
      <c r="E52" s="207"/>
      <c r="F52" s="207"/>
    </row>
    <row r="53" spans="1:6" s="209" customFormat="1" ht="30" customHeight="1" x14ac:dyDescent="0.3">
      <c r="A53" s="205" t="s">
        <v>591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thickBot="1" x14ac:dyDescent="0.35">
      <c r="A54" s="205" t="s">
        <v>777</v>
      </c>
      <c r="B54" s="206" t="s">
        <v>50</v>
      </c>
      <c r="C54" s="207"/>
      <c r="D54" s="207"/>
      <c r="E54" s="208">
        <v>517</v>
      </c>
      <c r="F54" s="207"/>
    </row>
    <row r="55" spans="1:6" s="209" customFormat="1" ht="30" customHeight="1" x14ac:dyDescent="0.3">
      <c r="A55" s="211" t="s">
        <v>82</v>
      </c>
      <c r="B55" s="211"/>
      <c r="C55" s="212">
        <v>74467.399999999994</v>
      </c>
      <c r="D55" s="213"/>
      <c r="E55" s="212">
        <v>2983.5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77450.899999999994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11.44140625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252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1967</v>
      </c>
    </row>
    <row r="7" spans="1:10" x14ac:dyDescent="0.3">
      <c r="A7" t="s">
        <v>7</v>
      </c>
      <c r="C7" s="24">
        <v>321.39999999999998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43474</v>
      </c>
      <c r="J11" s="246">
        <v>43839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44931.66</v>
      </c>
      <c r="F21" s="152"/>
      <c r="G21" s="152">
        <v>42551.66</v>
      </c>
      <c r="H21" s="152"/>
      <c r="I21" s="147">
        <f>E21-G21</f>
        <v>2380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44931.66</v>
      </c>
      <c r="F23" s="147"/>
      <c r="G23" s="147">
        <f>G21+G22</f>
        <v>42551.66</v>
      </c>
      <c r="H23" s="147"/>
      <c r="I23" s="147">
        <f>I21+I22</f>
        <v>2380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2570.77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19052.592000000001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5746.6319999999996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4049.6399999999994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3818.232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1774.1279999999999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1118.4719999999998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848.49599999999998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6826.5359999999991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43234.728000000003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253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560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504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504</v>
      </c>
      <c r="B50" s="206" t="s">
        <v>425</v>
      </c>
      <c r="C50" s="208">
        <v>828</v>
      </c>
      <c r="D50" s="207"/>
      <c r="E50" s="207"/>
      <c r="F50" s="207"/>
    </row>
    <row r="51" spans="1:6" s="209" customFormat="1" ht="30" customHeight="1" x14ac:dyDescent="0.3">
      <c r="A51" s="205" t="s">
        <v>780</v>
      </c>
      <c r="B51" s="206" t="s">
        <v>50</v>
      </c>
      <c r="C51" s="207"/>
      <c r="D51" s="207"/>
      <c r="E51" s="208">
        <v>538</v>
      </c>
      <c r="F51" s="207"/>
    </row>
    <row r="52" spans="1:6" s="209" customFormat="1" ht="30" customHeight="1" thickBot="1" x14ac:dyDescent="0.35">
      <c r="A52" s="205" t="s">
        <v>780</v>
      </c>
      <c r="B52" s="206" t="s">
        <v>113</v>
      </c>
      <c r="C52" s="207"/>
      <c r="D52" s="207"/>
      <c r="E52" s="208">
        <v>395</v>
      </c>
      <c r="F52" s="207"/>
    </row>
    <row r="53" spans="1:6" s="209" customFormat="1" ht="30" customHeight="1" x14ac:dyDescent="0.3">
      <c r="A53" s="211" t="s">
        <v>82</v>
      </c>
      <c r="B53" s="211"/>
      <c r="C53" s="212">
        <v>1443</v>
      </c>
      <c r="D53" s="213"/>
      <c r="E53" s="216">
        <v>933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2376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3:B53"/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J246"/>
  <sheetViews>
    <sheetView topLeftCell="B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49.44140625" customWidth="1"/>
    <col min="3" max="5" width="14.6640625" customWidth="1"/>
    <col min="6" max="6" width="13" customWidth="1"/>
    <col min="7" max="7" width="8.6640625" customWidth="1"/>
    <col min="8" max="8" width="2.55468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255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1961</v>
      </c>
    </row>
    <row r="7" spans="1:10" x14ac:dyDescent="0.3">
      <c r="A7" t="s">
        <v>7</v>
      </c>
      <c r="C7" s="24">
        <v>326.60000000000002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46">
        <v>43709</v>
      </c>
    </row>
    <row r="12" spans="1:10" x14ac:dyDescent="0.3">
      <c r="A12" t="s">
        <v>12</v>
      </c>
      <c r="G12" t="s">
        <v>13</v>
      </c>
      <c r="H12" s="28"/>
      <c r="I12" s="235">
        <v>10.199999999999999</v>
      </c>
      <c r="J12" s="234">
        <v>10.71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43601.22</v>
      </c>
      <c r="F21" s="152"/>
      <c r="G21" s="152">
        <v>34401.03</v>
      </c>
      <c r="H21" s="152"/>
      <c r="I21" s="147">
        <f>E21-G21</f>
        <v>9200.1900000000023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43601.22</v>
      </c>
      <c r="F23" s="147"/>
      <c r="G23" s="147">
        <f>G21+G22</f>
        <v>34401.03</v>
      </c>
      <c r="H23" s="147"/>
      <c r="I23" s="147">
        <f>I21+I22</f>
        <v>9200.1900000000023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44240.5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5.48</v>
      </c>
      <c r="H28" s="149"/>
      <c r="I28" s="147">
        <f>G28*$C$7*12</f>
        <v>21477.216000000004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1.32</v>
      </c>
      <c r="H29" s="149"/>
      <c r="I29" s="147">
        <f>G29*$C$7*12</f>
        <v>5173.3440000000001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4115.1600000000008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391.92000000000007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1802.8320000000003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1136.568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862.22400000000005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6936.9840000000004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41896.248000000007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256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560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619</v>
      </c>
      <c r="B48" s="206" t="s">
        <v>836</v>
      </c>
      <c r="C48" s="210">
        <v>2724.4</v>
      </c>
      <c r="D48" s="207"/>
      <c r="E48" s="207"/>
      <c r="F48" s="207"/>
    </row>
    <row r="49" spans="1:6" s="209" customFormat="1" ht="30" customHeight="1" x14ac:dyDescent="0.3">
      <c r="A49" s="205" t="s">
        <v>619</v>
      </c>
      <c r="B49" s="206" t="s">
        <v>97</v>
      </c>
      <c r="C49" s="210">
        <v>3937</v>
      </c>
      <c r="D49" s="207"/>
      <c r="E49" s="207"/>
      <c r="F49" s="207"/>
    </row>
    <row r="50" spans="1:6" s="209" customFormat="1" ht="30" customHeight="1" x14ac:dyDescent="0.3">
      <c r="A50" s="205" t="s">
        <v>495</v>
      </c>
      <c r="B50" s="206" t="s">
        <v>193</v>
      </c>
      <c r="C50" s="210">
        <v>3018</v>
      </c>
      <c r="D50" s="207"/>
      <c r="E50" s="207"/>
      <c r="F50" s="207"/>
    </row>
    <row r="51" spans="1:6" s="209" customFormat="1" ht="30" customHeight="1" x14ac:dyDescent="0.3">
      <c r="A51" s="205" t="s">
        <v>678</v>
      </c>
      <c r="B51" s="206" t="s">
        <v>173</v>
      </c>
      <c r="C51" s="207"/>
      <c r="D51" s="207"/>
      <c r="E51" s="208">
        <v>395</v>
      </c>
      <c r="F51" s="207"/>
    </row>
    <row r="52" spans="1:6" s="209" customFormat="1" ht="30" customHeight="1" x14ac:dyDescent="0.3">
      <c r="A52" s="205" t="s">
        <v>502</v>
      </c>
      <c r="B52" s="206" t="s">
        <v>143</v>
      </c>
      <c r="C52" s="207"/>
      <c r="D52" s="207"/>
      <c r="E52" s="210">
        <v>1207</v>
      </c>
      <c r="F52" s="207"/>
    </row>
    <row r="53" spans="1:6" s="209" customFormat="1" ht="30" customHeight="1" thickBot="1" x14ac:dyDescent="0.35">
      <c r="A53" s="205" t="s">
        <v>504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x14ac:dyDescent="0.3">
      <c r="A54" s="211" t="s">
        <v>82</v>
      </c>
      <c r="B54" s="211"/>
      <c r="C54" s="212">
        <v>10294.4</v>
      </c>
      <c r="D54" s="213"/>
      <c r="E54" s="212">
        <v>1602</v>
      </c>
      <c r="F54" s="213"/>
    </row>
    <row r="55" spans="1:6" s="209" customFormat="1" ht="30" customHeight="1" x14ac:dyDescent="0.3">
      <c r="A55" s="214" t="s">
        <v>21</v>
      </c>
      <c r="B55" s="214"/>
      <c r="C55" s="214"/>
      <c r="D55" s="214"/>
      <c r="E55" s="214"/>
      <c r="F55" s="215">
        <v>11896.4</v>
      </c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4:B54"/>
    <mergeCell ref="A55:E5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257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1964</v>
      </c>
    </row>
    <row r="7" spans="1:10" x14ac:dyDescent="0.3">
      <c r="A7" t="s">
        <v>7</v>
      </c>
      <c r="C7" s="24">
        <v>328.1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6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45071.08</v>
      </c>
      <c r="F21" s="152"/>
      <c r="G21" s="152">
        <v>36959.43</v>
      </c>
      <c r="H21" s="152"/>
      <c r="I21" s="147">
        <f>E21-G21</f>
        <v>8111.6500000000015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45071.08</v>
      </c>
      <c r="F23" s="147"/>
      <c r="G23" s="147">
        <f>G21+G22</f>
        <v>36959.43</v>
      </c>
      <c r="H23" s="147"/>
      <c r="I23" s="147">
        <f>I21+I22</f>
        <v>8111.6500000000015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38689.769999999997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19449.768000000004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5866.4279999999999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4134.0600000000004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3897.8280000000004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1811.1120000000001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1141.788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866.18399999999997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6968.844000000001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44136.012000000002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258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560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504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thickBot="1" x14ac:dyDescent="0.35">
      <c r="A50" s="205" t="s">
        <v>521</v>
      </c>
      <c r="B50" s="206" t="s">
        <v>173</v>
      </c>
      <c r="C50" s="207"/>
      <c r="D50" s="207"/>
      <c r="E50" s="208">
        <v>395</v>
      </c>
      <c r="F50" s="207"/>
    </row>
    <row r="51" spans="1:6" s="209" customFormat="1" ht="30" customHeight="1" x14ac:dyDescent="0.3">
      <c r="A51" s="211" t="s">
        <v>82</v>
      </c>
      <c r="B51" s="211"/>
      <c r="C51" s="216">
        <v>615</v>
      </c>
      <c r="D51" s="213"/>
      <c r="E51" s="216">
        <v>395</v>
      </c>
      <c r="F51" s="213"/>
    </row>
    <row r="52" spans="1:6" s="209" customFormat="1" ht="30" customHeight="1" x14ac:dyDescent="0.3">
      <c r="A52" s="214" t="s">
        <v>21</v>
      </c>
      <c r="B52" s="214"/>
      <c r="C52" s="214"/>
      <c r="D52" s="214"/>
      <c r="E52" s="214"/>
      <c r="F52" s="215">
        <v>1010</v>
      </c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1:F41"/>
    <mergeCell ref="A51:B51"/>
    <mergeCell ref="A52:E52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8" firstPageNumber="0" fitToHeight="3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1:S246"/>
  <sheetViews>
    <sheetView topLeftCell="B23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0.77734375" customWidth="1"/>
    <col min="3" max="3" width="14.6640625" customWidth="1"/>
    <col min="4" max="4" width="11.44140625" customWidth="1"/>
    <col min="5" max="5" width="14.6640625" customWidth="1"/>
    <col min="6" max="6" width="13.5546875" customWidth="1"/>
    <col min="7" max="7" width="8.6640625" customWidth="1"/>
    <col min="8" max="8" width="2.109375" customWidth="1"/>
    <col min="9" max="9" width="8.6640625" customWidth="1"/>
    <col min="10" max="10" width="11.1093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259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321.8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6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9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9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9" ht="9.75" customHeight="1" x14ac:dyDescent="0.3"/>
    <row r="20" spans="1:19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9" x14ac:dyDescent="0.3">
      <c r="A21" s="33">
        <v>1</v>
      </c>
      <c r="B21" s="137" t="s">
        <v>898</v>
      </c>
      <c r="C21" s="137"/>
      <c r="D21" s="137"/>
      <c r="E21" s="152">
        <v>50735.07</v>
      </c>
      <c r="F21" s="152"/>
      <c r="G21" s="152">
        <v>47840.52</v>
      </c>
      <c r="H21" s="152"/>
      <c r="I21" s="147">
        <f>E21-G21</f>
        <v>2894.5500000000029</v>
      </c>
      <c r="J21" s="147"/>
      <c r="S21">
        <v>0</v>
      </c>
    </row>
    <row r="22" spans="1:19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9" x14ac:dyDescent="0.3">
      <c r="A23" s="33"/>
      <c r="B23" s="150" t="s">
        <v>21</v>
      </c>
      <c r="C23" s="150"/>
      <c r="D23" s="150"/>
      <c r="E23" s="147">
        <f>E21+E22</f>
        <v>50735.07</v>
      </c>
      <c r="F23" s="147"/>
      <c r="G23" s="147">
        <f>G21+G22</f>
        <v>47840.52</v>
      </c>
      <c r="H23" s="147"/>
      <c r="I23" s="147">
        <f>I21+I22</f>
        <v>2894.5500000000029</v>
      </c>
      <c r="J23" s="147"/>
    </row>
    <row r="24" spans="1:19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3350.2</v>
      </c>
    </row>
    <row r="25" spans="1:19" x14ac:dyDescent="0.3">
      <c r="A25" s="32" t="s">
        <v>23</v>
      </c>
    </row>
    <row r="26" spans="1:19" ht="10.5" customHeight="1" x14ac:dyDescent="0.3"/>
    <row r="27" spans="1:19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9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19076.304000000004</v>
      </c>
      <c r="J28" s="147"/>
    </row>
    <row r="29" spans="1:19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5753.7840000000006</v>
      </c>
      <c r="J29" s="147"/>
    </row>
    <row r="30" spans="1:19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4054.6800000000003</v>
      </c>
      <c r="J30" s="147"/>
    </row>
    <row r="31" spans="1:19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3822.9839999999999</v>
      </c>
      <c r="J31" s="147"/>
    </row>
    <row r="32" spans="1:19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1776.3360000000002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1119.864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849.55200000000013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6835.0320000000002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43288.536000000007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260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560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thickBot="1" x14ac:dyDescent="0.35">
      <c r="A48" s="205" t="s">
        <v>504</v>
      </c>
      <c r="B48" s="206" t="s">
        <v>77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11" t="s">
        <v>82</v>
      </c>
      <c r="B49" s="211"/>
      <c r="C49" s="216">
        <v>615</v>
      </c>
      <c r="D49" s="213"/>
      <c r="E49" s="213"/>
      <c r="F49" s="213"/>
    </row>
    <row r="50" spans="1:6" s="209" customFormat="1" ht="30" customHeight="1" x14ac:dyDescent="0.3">
      <c r="A50" s="214" t="s">
        <v>21</v>
      </c>
      <c r="B50" s="214"/>
      <c r="C50" s="214"/>
      <c r="D50" s="214"/>
      <c r="E50" s="214"/>
      <c r="F50" s="217">
        <v>615</v>
      </c>
    </row>
    <row r="51" spans="1:6" s="209" customFormat="1" ht="30" customHeight="1" x14ac:dyDescent="0.3">
      <c r="A51" s="68"/>
      <c r="B51" s="68"/>
      <c r="C51" s="68"/>
      <c r="D51" s="68"/>
      <c r="E51" s="68"/>
      <c r="F51" s="68"/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9:B49"/>
    <mergeCell ref="A50:E50"/>
    <mergeCell ref="B37:E37"/>
    <mergeCell ref="G37:H37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1:J246"/>
  <sheetViews>
    <sheetView topLeftCell="B16" zoomScale="70" zoomScaleNormal="70" workbookViewId="0">
      <selection activeCell="G37" sqref="G28:H37"/>
    </sheetView>
  </sheetViews>
  <sheetFormatPr defaultRowHeight="14.4" x14ac:dyDescent="0.3"/>
  <cols>
    <col min="1" max="1" width="11.77734375" customWidth="1"/>
    <col min="2" max="2" width="49.6640625" customWidth="1"/>
    <col min="3" max="5" width="14.6640625" customWidth="1"/>
    <col min="6" max="6" width="13.21875" customWidth="1"/>
    <col min="7" max="7" width="8.6640625" customWidth="1"/>
    <col min="8" max="8" width="1.6640625" customWidth="1"/>
    <col min="9" max="9" width="8.664062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261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1964</v>
      </c>
    </row>
    <row r="7" spans="1:10" x14ac:dyDescent="0.3">
      <c r="A7" t="s">
        <v>7</v>
      </c>
      <c r="C7" s="24">
        <v>326.2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6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45429.85</v>
      </c>
      <c r="F21" s="152"/>
      <c r="G21" s="152">
        <v>45875.11</v>
      </c>
      <c r="H21" s="152"/>
      <c r="I21" s="147">
        <f>E21-G21</f>
        <v>-445.26000000000204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45429.85</v>
      </c>
      <c r="F23" s="147"/>
      <c r="G23" s="147">
        <f>G21+G22</f>
        <v>45875.11</v>
      </c>
      <c r="H23" s="147"/>
      <c r="I23" s="147">
        <f>I21+I22</f>
        <v>-445.26000000000204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579.74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19337.136000000002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5832.4559999999992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4110.12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3875.2559999999999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1800.6239999999998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1135.1759999999999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861.16799999999989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6928.4880000000003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43880.423999999999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262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557</v>
      </c>
      <c r="B46" s="45" t="s">
        <v>60</v>
      </c>
      <c r="C46" s="46"/>
      <c r="D46" s="47">
        <v>395</v>
      </c>
      <c r="E46" s="46"/>
      <c r="F46" s="46"/>
    </row>
    <row r="47" spans="1:10" x14ac:dyDescent="0.3">
      <c r="A47" s="44" t="s">
        <v>560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504</v>
      </c>
      <c r="B48" s="206" t="s">
        <v>77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593</v>
      </c>
      <c r="B49" s="206" t="s">
        <v>218</v>
      </c>
      <c r="C49" s="210">
        <v>1700.8</v>
      </c>
      <c r="D49" s="207"/>
      <c r="E49" s="207"/>
      <c r="F49" s="207"/>
    </row>
    <row r="50" spans="1:6" s="209" customFormat="1" ht="30" customHeight="1" x14ac:dyDescent="0.3">
      <c r="A50" s="205" t="s">
        <v>837</v>
      </c>
      <c r="B50" s="206" t="s">
        <v>129</v>
      </c>
      <c r="C50" s="207"/>
      <c r="D50" s="207"/>
      <c r="E50" s="208">
        <v>790</v>
      </c>
      <c r="F50" s="207"/>
    </row>
    <row r="51" spans="1:6" s="209" customFormat="1" ht="30" customHeight="1" thickBot="1" x14ac:dyDescent="0.35">
      <c r="A51" s="205" t="s">
        <v>780</v>
      </c>
      <c r="B51" s="206" t="s">
        <v>59</v>
      </c>
      <c r="C51" s="207"/>
      <c r="D51" s="207"/>
      <c r="E51" s="210">
        <v>1185</v>
      </c>
      <c r="F51" s="207"/>
    </row>
    <row r="52" spans="1:6" s="209" customFormat="1" ht="30" customHeight="1" x14ac:dyDescent="0.3">
      <c r="A52" s="211" t="s">
        <v>82</v>
      </c>
      <c r="B52" s="211"/>
      <c r="C52" s="212">
        <v>2315.8000000000002</v>
      </c>
      <c r="D52" s="216">
        <v>395</v>
      </c>
      <c r="E52" s="212">
        <v>1975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4685.8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3:E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A52:B52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1:J246"/>
  <sheetViews>
    <sheetView topLeftCell="B20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1.44140625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263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318.5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35034.78</v>
      </c>
      <c r="F21" s="152"/>
      <c r="G21" s="152">
        <v>35703.370000000003</v>
      </c>
      <c r="H21" s="152"/>
      <c r="I21" s="147">
        <f>E21-G21</f>
        <v>-668.59000000000378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35034.78</v>
      </c>
      <c r="F23" s="147"/>
      <c r="G23" s="147">
        <f>G21+G22</f>
        <v>35703.370000000003</v>
      </c>
      <c r="H23" s="147"/>
      <c r="I23" s="147">
        <f>I21+I22</f>
        <v>-668.59000000000378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2104.7199999999998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18192.72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 t="shared" ref="I29:I37" si="0"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4013.1000000000004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si="0"/>
        <v>382.20000000000005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1758.1200000000003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1108.3799999999999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840.84000000000015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6764.9400000000005</v>
      </c>
      <c r="J37" s="147"/>
    </row>
    <row r="38" spans="1:10" ht="17.2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33060.300000000003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264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560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633</v>
      </c>
      <c r="B48" s="206" t="s">
        <v>75</v>
      </c>
      <c r="C48" s="210">
        <v>5603.5</v>
      </c>
      <c r="D48" s="207"/>
      <c r="E48" s="207"/>
      <c r="F48" s="207"/>
    </row>
    <row r="49" spans="1:6" s="209" customFormat="1" ht="30" customHeight="1" x14ac:dyDescent="0.3">
      <c r="A49" s="205" t="s">
        <v>504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504</v>
      </c>
      <c r="B50" s="206" t="s">
        <v>425</v>
      </c>
      <c r="C50" s="208">
        <v>809</v>
      </c>
      <c r="D50" s="207"/>
      <c r="E50" s="207"/>
      <c r="F50" s="207"/>
    </row>
    <row r="51" spans="1:6" s="209" customFormat="1" ht="30" customHeight="1" thickBot="1" x14ac:dyDescent="0.35">
      <c r="A51" s="205" t="s">
        <v>706</v>
      </c>
      <c r="B51" s="206" t="s">
        <v>99</v>
      </c>
      <c r="C51" s="208">
        <v>812.6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7840.1</v>
      </c>
      <c r="D52" s="213"/>
      <c r="E52" s="213"/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7840.1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2:B52"/>
    <mergeCell ref="A53:E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50"/>
    <pageSetUpPr fitToPage="1"/>
  </sheetPr>
  <dimension ref="A1:J246"/>
  <sheetViews>
    <sheetView topLeftCell="A17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266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1961</v>
      </c>
    </row>
    <row r="7" spans="1:10" x14ac:dyDescent="0.3">
      <c r="A7" t="s">
        <v>7</v>
      </c>
      <c r="C7" s="24">
        <v>312.2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6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43492.61</v>
      </c>
      <c r="F21" s="152"/>
      <c r="G21" s="152">
        <v>41559.370000000003</v>
      </c>
      <c r="H21" s="152"/>
      <c r="I21" s="147">
        <f>E21-G21</f>
        <v>1933.239999999998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43492.61</v>
      </c>
      <c r="F23" s="147"/>
      <c r="G23" s="147">
        <f>G21+G22</f>
        <v>41559.370000000003</v>
      </c>
      <c r="H23" s="147"/>
      <c r="I23" s="147">
        <f>I21+I22</f>
        <v>1933.239999999998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27313.34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18507.216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5582.1360000000004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3933.7200000000003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3708.9359999999997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1723.3440000000001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1086.4559999999999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824.20799999999997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6631.1279999999988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41997.143999999993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267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51.6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535</v>
      </c>
      <c r="B47" s="45" t="s">
        <v>50</v>
      </c>
      <c r="C47" s="46"/>
      <c r="D47" s="46"/>
      <c r="E47" s="47">
        <v>308</v>
      </c>
      <c r="F47" s="46"/>
    </row>
    <row r="48" spans="1:10" s="209" customFormat="1" ht="30" customHeight="1" x14ac:dyDescent="0.3">
      <c r="A48" s="205" t="s">
        <v>562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592</v>
      </c>
      <c r="B49" s="206" t="s">
        <v>425</v>
      </c>
      <c r="C49" s="208">
        <v>496.6</v>
      </c>
      <c r="D49" s="207"/>
      <c r="E49" s="207"/>
      <c r="F49" s="207"/>
    </row>
    <row r="50" spans="1:6" s="209" customFormat="1" ht="30" customHeight="1" x14ac:dyDescent="0.3">
      <c r="A50" s="205" t="s">
        <v>776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513</v>
      </c>
      <c r="B51" s="206" t="s">
        <v>130</v>
      </c>
      <c r="C51" s="207"/>
      <c r="D51" s="207"/>
      <c r="E51" s="208">
        <v>438</v>
      </c>
      <c r="F51" s="207"/>
    </row>
    <row r="52" spans="1:6" s="209" customFormat="1" ht="30" customHeight="1" thickBot="1" x14ac:dyDescent="0.35">
      <c r="A52" s="205" t="s">
        <v>514</v>
      </c>
      <c r="B52" s="206" t="s">
        <v>236</v>
      </c>
      <c r="C52" s="210">
        <v>4613.6000000000004</v>
      </c>
      <c r="D52" s="207"/>
      <c r="E52" s="207"/>
      <c r="F52" s="207"/>
    </row>
    <row r="53" spans="1:6" s="209" customFormat="1" ht="30" customHeight="1" x14ac:dyDescent="0.3">
      <c r="A53" s="211" t="s">
        <v>82</v>
      </c>
      <c r="B53" s="211"/>
      <c r="C53" s="212">
        <v>5725.2</v>
      </c>
      <c r="D53" s="213"/>
      <c r="E53" s="216">
        <v>746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6471.2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A53:B53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50"/>
    <pageSetUpPr fitToPage="1"/>
  </sheetPr>
  <dimension ref="A1:J246"/>
  <sheetViews>
    <sheetView topLeftCell="A16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4.88671875" customWidth="1"/>
    <col min="7" max="7" width="8.6640625" customWidth="1"/>
    <col min="8" max="8" width="4.109375" customWidth="1"/>
    <col min="9" max="9" width="11.109375" customWidth="1"/>
    <col min="10" max="10" width="10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268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1961</v>
      </c>
    </row>
    <row r="7" spans="1:10" x14ac:dyDescent="0.3">
      <c r="A7" t="s">
        <v>7</v>
      </c>
      <c r="C7" s="24">
        <v>317.39999999999998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7">
        <v>43191</v>
      </c>
      <c r="I11" s="244">
        <v>43556</v>
      </c>
      <c r="J11" s="243"/>
    </row>
    <row r="12" spans="1:10" x14ac:dyDescent="0.3">
      <c r="A12" t="s">
        <v>12</v>
      </c>
      <c r="G12" t="s">
        <v>13</v>
      </c>
      <c r="H12" s="29">
        <v>10.7</v>
      </c>
      <c r="I12" s="234">
        <v>11.23</v>
      </c>
      <c r="J12" s="245"/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63375.24</v>
      </c>
      <c r="F21" s="152"/>
      <c r="G21" s="152">
        <v>63543.26</v>
      </c>
      <c r="H21" s="152"/>
      <c r="I21" s="147">
        <f>E21-G21</f>
        <v>-168.02000000000407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63375.24</v>
      </c>
      <c r="F23" s="147"/>
      <c r="G23" s="147">
        <f>G21+G22</f>
        <v>63543.26</v>
      </c>
      <c r="H23" s="147"/>
      <c r="I23" s="147">
        <f>I21+I22</f>
        <v>-168.02000000000407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22923.7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18815.471999999998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5675.1120000000001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3999.24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3770.712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1752.0479999999998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1104.5519999999999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837.93599999999992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6741.576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42696.648000000008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269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557</v>
      </c>
      <c r="B48" s="206" t="s">
        <v>838</v>
      </c>
      <c r="C48" s="210">
        <v>10018</v>
      </c>
      <c r="D48" s="207"/>
      <c r="E48" s="207"/>
      <c r="F48" s="207"/>
    </row>
    <row r="49" spans="1:6" s="209" customFormat="1" ht="30" customHeight="1" x14ac:dyDescent="0.3">
      <c r="A49" s="205" t="s">
        <v>657</v>
      </c>
      <c r="B49" s="206" t="s">
        <v>838</v>
      </c>
      <c r="C49" s="210">
        <v>9915</v>
      </c>
      <c r="D49" s="207"/>
      <c r="E49" s="207"/>
      <c r="F49" s="207"/>
    </row>
    <row r="50" spans="1:6" s="209" customFormat="1" ht="30" customHeight="1" x14ac:dyDescent="0.3">
      <c r="A50" s="205" t="s">
        <v>562</v>
      </c>
      <c r="B50" s="206" t="s">
        <v>63</v>
      </c>
      <c r="C50" s="208">
        <v>205</v>
      </c>
      <c r="D50" s="207"/>
      <c r="E50" s="207"/>
      <c r="F50" s="207"/>
    </row>
    <row r="51" spans="1:6" s="209" customFormat="1" ht="30" customHeight="1" x14ac:dyDescent="0.3">
      <c r="A51" s="205" t="s">
        <v>615</v>
      </c>
      <c r="B51" s="206" t="s">
        <v>838</v>
      </c>
      <c r="C51" s="210">
        <v>3657</v>
      </c>
      <c r="D51" s="207"/>
      <c r="E51" s="207"/>
      <c r="F51" s="207"/>
    </row>
    <row r="52" spans="1:6" s="209" customFormat="1" ht="30" customHeight="1" x14ac:dyDescent="0.3">
      <c r="A52" s="205" t="s">
        <v>658</v>
      </c>
      <c r="B52" s="206" t="s">
        <v>838</v>
      </c>
      <c r="C52" s="210">
        <v>3657</v>
      </c>
      <c r="D52" s="207"/>
      <c r="E52" s="207"/>
      <c r="F52" s="207"/>
    </row>
    <row r="53" spans="1:6" s="209" customFormat="1" ht="30" customHeight="1" x14ac:dyDescent="0.3">
      <c r="A53" s="205" t="s">
        <v>566</v>
      </c>
      <c r="B53" s="206" t="s">
        <v>59</v>
      </c>
      <c r="C53" s="207"/>
      <c r="D53" s="207"/>
      <c r="E53" s="208">
        <v>395</v>
      </c>
      <c r="F53" s="207"/>
    </row>
    <row r="54" spans="1:6" s="209" customFormat="1" ht="30" customHeight="1" x14ac:dyDescent="0.3">
      <c r="A54" s="205" t="s">
        <v>592</v>
      </c>
      <c r="B54" s="206" t="s">
        <v>425</v>
      </c>
      <c r="C54" s="208">
        <v>496.6</v>
      </c>
      <c r="D54" s="207"/>
      <c r="E54" s="207"/>
      <c r="F54" s="207"/>
    </row>
    <row r="55" spans="1:6" s="209" customFormat="1" ht="30" customHeight="1" thickBot="1" x14ac:dyDescent="0.35">
      <c r="A55" s="205" t="s">
        <v>776</v>
      </c>
      <c r="B55" s="206" t="s">
        <v>77</v>
      </c>
      <c r="C55" s="208">
        <v>410</v>
      </c>
      <c r="D55" s="207"/>
      <c r="E55" s="207"/>
      <c r="F55" s="207"/>
    </row>
    <row r="56" spans="1:6" s="209" customFormat="1" ht="30" customHeight="1" x14ac:dyDescent="0.3">
      <c r="A56" s="211" t="s">
        <v>82</v>
      </c>
      <c r="B56" s="211"/>
      <c r="C56" s="212">
        <v>28358.6</v>
      </c>
      <c r="D56" s="213"/>
      <c r="E56" s="216">
        <v>395</v>
      </c>
      <c r="F56" s="213"/>
    </row>
    <row r="57" spans="1:6" s="209" customFormat="1" ht="30" customHeight="1" x14ac:dyDescent="0.3">
      <c r="A57" s="214" t="s">
        <v>21</v>
      </c>
      <c r="B57" s="214"/>
      <c r="C57" s="214"/>
      <c r="D57" s="214"/>
      <c r="E57" s="214"/>
      <c r="F57" s="215">
        <v>28753.599999999999</v>
      </c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6:B56"/>
    <mergeCell ref="A57:E5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50"/>
    <pageSetUpPr fitToPage="1"/>
  </sheetPr>
  <dimension ref="A1:J246"/>
  <sheetViews>
    <sheetView topLeftCell="A14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6.33203125" customWidth="1"/>
    <col min="7" max="7" width="8.6640625" customWidth="1"/>
    <col min="8" max="8" width="4.109375" customWidth="1"/>
    <col min="9" max="9" width="8.6640625" customWidth="1"/>
    <col min="10" max="10" width="10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270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1962</v>
      </c>
    </row>
    <row r="7" spans="1:10" x14ac:dyDescent="0.3">
      <c r="A7" t="s">
        <v>7</v>
      </c>
      <c r="C7" s="24">
        <v>333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46493.58</v>
      </c>
      <c r="F21" s="152"/>
      <c r="G21" s="152">
        <v>43789.31</v>
      </c>
      <c r="H21" s="152"/>
      <c r="I21" s="147">
        <f>E21-G21</f>
        <v>2704.2700000000041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46493.58</v>
      </c>
      <c r="F23" s="147"/>
      <c r="G23" s="147">
        <f>G21+G22</f>
        <v>43789.31</v>
      </c>
      <c r="H23" s="147"/>
      <c r="I23" s="147">
        <f>I21+I22</f>
        <v>2704.2700000000041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3523.52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19740.240000000002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5954.04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4195.8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3956.04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1838.16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1158.8399999999999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879.12000000000012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7072.92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44795.16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271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449</v>
      </c>
      <c r="B48" s="206" t="s">
        <v>109</v>
      </c>
      <c r="C48" s="207"/>
      <c r="D48" s="208">
        <v>556</v>
      </c>
      <c r="E48" s="207"/>
      <c r="F48" s="207"/>
    </row>
    <row r="49" spans="1:6" s="209" customFormat="1" ht="30" customHeight="1" x14ac:dyDescent="0.3">
      <c r="A49" s="205" t="s">
        <v>470</v>
      </c>
      <c r="B49" s="206" t="s">
        <v>91</v>
      </c>
      <c r="C49" s="207"/>
      <c r="D49" s="207"/>
      <c r="E49" s="208">
        <v>420</v>
      </c>
      <c r="F49" s="207"/>
    </row>
    <row r="50" spans="1:6" s="209" customFormat="1" ht="30" customHeight="1" x14ac:dyDescent="0.3">
      <c r="A50" s="205" t="s">
        <v>562</v>
      </c>
      <c r="B50" s="206" t="s">
        <v>63</v>
      </c>
      <c r="C50" s="208">
        <v>205</v>
      </c>
      <c r="D50" s="207"/>
      <c r="E50" s="207"/>
      <c r="F50" s="207"/>
    </row>
    <row r="51" spans="1:6" s="209" customFormat="1" ht="30" customHeight="1" x14ac:dyDescent="0.3">
      <c r="A51" s="205" t="s">
        <v>660</v>
      </c>
      <c r="B51" s="206" t="s">
        <v>75</v>
      </c>
      <c r="C51" s="210">
        <v>18246.5</v>
      </c>
      <c r="D51" s="207"/>
      <c r="E51" s="207"/>
      <c r="F51" s="207"/>
    </row>
    <row r="52" spans="1:6" s="209" customFormat="1" ht="30" customHeight="1" x14ac:dyDescent="0.3">
      <c r="A52" s="205" t="s">
        <v>746</v>
      </c>
      <c r="B52" s="206" t="s">
        <v>115</v>
      </c>
      <c r="C52" s="210">
        <v>2037.5</v>
      </c>
      <c r="D52" s="207"/>
      <c r="E52" s="207"/>
      <c r="F52" s="207"/>
    </row>
    <row r="53" spans="1:6" s="209" customFormat="1" ht="30" customHeight="1" x14ac:dyDescent="0.3">
      <c r="A53" s="205" t="s">
        <v>592</v>
      </c>
      <c r="B53" s="206" t="s">
        <v>425</v>
      </c>
      <c r="C53" s="208">
        <v>496.6</v>
      </c>
      <c r="D53" s="207"/>
      <c r="E53" s="207"/>
      <c r="F53" s="207"/>
    </row>
    <row r="54" spans="1:6" s="209" customFormat="1" ht="30" customHeight="1" thickBot="1" x14ac:dyDescent="0.35">
      <c r="A54" s="205" t="s">
        <v>776</v>
      </c>
      <c r="B54" s="206" t="s">
        <v>77</v>
      </c>
      <c r="C54" s="208">
        <v>410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2">
        <v>21395.599999999999</v>
      </c>
      <c r="D55" s="216">
        <v>556</v>
      </c>
      <c r="E55" s="216">
        <v>420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22371.599999999999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0" customWidth="1"/>
    <col min="6" max="6" width="10.88671875" customWidth="1"/>
    <col min="7" max="7" width="8.6640625" customWidth="1"/>
    <col min="8" max="8" width="4.109375" customWidth="1"/>
    <col min="9" max="9" width="10.5546875" customWidth="1"/>
    <col min="10" max="10" width="12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133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1973</v>
      </c>
    </row>
    <row r="7" spans="1:10" x14ac:dyDescent="0.3">
      <c r="A7" t="s">
        <v>7</v>
      </c>
      <c r="C7" s="24">
        <v>3384.7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70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43104</v>
      </c>
      <c r="J11" s="246">
        <v>43469</v>
      </c>
    </row>
    <row r="12" spans="1:10" x14ac:dyDescent="0.3">
      <c r="A12" t="s">
        <v>12</v>
      </c>
      <c r="G12" t="s">
        <v>13</v>
      </c>
      <c r="H12" s="28"/>
      <c r="I12" s="235">
        <v>21.59</v>
      </c>
      <c r="J12" s="234">
        <v>22.66</v>
      </c>
    </row>
    <row r="13" spans="1:10" x14ac:dyDescent="0.3">
      <c r="H13" s="28"/>
      <c r="I13" s="31"/>
      <c r="J13" s="31"/>
    </row>
    <row r="14" spans="1:10" x14ac:dyDescent="0.3">
      <c r="H14" s="28"/>
      <c r="I14" s="50"/>
      <c r="J14" s="31"/>
    </row>
    <row r="15" spans="1:10" ht="15.7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950390.68</v>
      </c>
      <c r="F21" s="152"/>
      <c r="G21" s="152">
        <v>906499.24</v>
      </c>
      <c r="H21" s="152"/>
      <c r="I21" s="147">
        <f>E21-G21</f>
        <v>43891.440000000061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950390.68</v>
      </c>
      <c r="F23" s="147"/>
      <c r="G23" s="147">
        <f>G21+G22</f>
        <v>906499.24</v>
      </c>
      <c r="H23" s="147"/>
      <c r="I23" s="147">
        <f>I21+I22</f>
        <v>43891.440000000061</v>
      </c>
      <c r="J23" s="147"/>
    </row>
    <row r="24" spans="1:10" ht="16.5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34"/>
      <c r="J24" s="36">
        <v>217994.73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5.21</v>
      </c>
      <c r="H28" s="149"/>
      <c r="I28" s="147">
        <f>G28*$C$7*12</f>
        <v>211611.44400000002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179118.32399999999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42647.22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4.3899999999999997</v>
      </c>
      <c r="H31" s="146"/>
      <c r="I31" s="147">
        <f t="shared" ref="I31:I37" si="0">G31*$C$7*12</f>
        <v>178305.99599999998</v>
      </c>
      <c r="J31" s="147"/>
    </row>
    <row r="32" spans="1:10" ht="25.05" customHeight="1" x14ac:dyDescent="0.3">
      <c r="A32" s="38">
        <v>5</v>
      </c>
      <c r="B32" s="145" t="s">
        <v>134</v>
      </c>
      <c r="C32" s="145"/>
      <c r="D32" s="145"/>
      <c r="E32" s="145"/>
      <c r="F32" s="33" t="s">
        <v>13</v>
      </c>
      <c r="G32" s="146">
        <v>2.1629999999999998</v>
      </c>
      <c r="H32" s="146"/>
      <c r="I32" s="147">
        <f t="shared" si="0"/>
        <v>87853.273199999996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2.29</v>
      </c>
      <c r="H33" s="146"/>
      <c r="I33" s="147">
        <f t="shared" si="0"/>
        <v>93011.555999999997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18683.544000000002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11778.755999999998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8935.6080000000002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71891.027999999991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>
        <v>22.39</v>
      </c>
      <c r="H38" s="149"/>
      <c r="I38" s="147">
        <f>I28+I29+I30+I31+I32+I33+I34+I35+I36+I37</f>
        <v>903836.74919999996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0.25" customHeight="1" x14ac:dyDescent="0.4">
      <c r="A40" s="160"/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ht="21" x14ac:dyDescent="0.4">
      <c r="A41" s="134"/>
      <c r="B41" s="134"/>
      <c r="C41" s="134"/>
      <c r="D41" s="134"/>
      <c r="E41" s="134"/>
      <c r="F41" s="134"/>
    </row>
    <row r="42" spans="1:10" ht="21" x14ac:dyDescent="0.4">
      <c r="A42" s="134"/>
      <c r="B42" s="134"/>
      <c r="C42" s="134"/>
      <c r="D42" s="134"/>
      <c r="E42" s="134"/>
      <c r="F42" s="134"/>
    </row>
    <row r="43" spans="1:10" ht="21" x14ac:dyDescent="0.4">
      <c r="A43" s="134" t="s">
        <v>40</v>
      </c>
      <c r="B43" s="134"/>
      <c r="C43" s="134"/>
      <c r="D43" s="134"/>
      <c r="E43" s="134"/>
      <c r="F43" s="134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135</v>
      </c>
      <c r="B45" s="39"/>
      <c r="C45" s="39"/>
      <c r="D45" s="39"/>
      <c r="E45" s="39"/>
      <c r="F45" s="39"/>
    </row>
    <row r="46" spans="1:10" x14ac:dyDescent="0.3">
      <c r="A46" s="39"/>
      <c r="B46" s="39"/>
      <c r="C46" s="39"/>
      <c r="D46" s="39"/>
      <c r="E46" s="39"/>
      <c r="F46" s="39"/>
    </row>
    <row r="47" spans="1:10" ht="17.399999999999999" x14ac:dyDescent="0.3">
      <c r="A47" s="40" t="s">
        <v>448</v>
      </c>
      <c r="B47" s="39"/>
      <c r="C47" s="39"/>
      <c r="D47" s="39"/>
      <c r="E47" s="39"/>
      <c r="F47" s="39"/>
    </row>
    <row r="48" spans="1:10" s="209" customFormat="1" ht="30" customHeight="1" thickBot="1" x14ac:dyDescent="0.35">
      <c r="A48" s="68"/>
      <c r="B48" s="68"/>
      <c r="C48" s="68"/>
      <c r="D48" s="68"/>
      <c r="E48" s="68"/>
      <c r="F48" s="68"/>
    </row>
    <row r="49" spans="1:6" s="209" customFormat="1" ht="30" customHeight="1" thickBot="1" x14ac:dyDescent="0.35">
      <c r="A49" s="41" t="s">
        <v>43</v>
      </c>
      <c r="B49" s="42" t="s">
        <v>44</v>
      </c>
      <c r="C49" s="42" t="s">
        <v>45</v>
      </c>
      <c r="D49" s="42" t="s">
        <v>46</v>
      </c>
      <c r="E49" s="42" t="s">
        <v>47</v>
      </c>
      <c r="F49" s="43" t="s">
        <v>48</v>
      </c>
    </row>
    <row r="50" spans="1:6" s="209" customFormat="1" ht="30" customHeight="1" x14ac:dyDescent="0.3">
      <c r="A50" s="205" t="s">
        <v>535</v>
      </c>
      <c r="B50" s="206" t="s">
        <v>50</v>
      </c>
      <c r="C50" s="207"/>
      <c r="D50" s="207"/>
      <c r="E50" s="208">
        <v>478</v>
      </c>
      <c r="F50" s="207"/>
    </row>
    <row r="51" spans="1:6" s="209" customFormat="1" ht="30" customHeight="1" x14ac:dyDescent="0.3">
      <c r="A51" s="205" t="s">
        <v>605</v>
      </c>
      <c r="B51" s="206" t="s">
        <v>92</v>
      </c>
      <c r="C51" s="207"/>
      <c r="D51" s="208">
        <v>556</v>
      </c>
      <c r="E51" s="207"/>
      <c r="F51" s="207"/>
    </row>
    <row r="52" spans="1:6" s="209" customFormat="1" ht="30" customHeight="1" x14ac:dyDescent="0.3">
      <c r="A52" s="205" t="s">
        <v>605</v>
      </c>
      <c r="B52" s="206" t="s">
        <v>111</v>
      </c>
      <c r="C52" s="208">
        <v>514</v>
      </c>
      <c r="D52" s="207"/>
      <c r="E52" s="207"/>
      <c r="F52" s="207"/>
    </row>
    <row r="53" spans="1:6" s="209" customFormat="1" ht="30" customHeight="1" x14ac:dyDescent="0.3">
      <c r="A53" s="205" t="s">
        <v>450</v>
      </c>
      <c r="B53" s="206" t="s">
        <v>51</v>
      </c>
      <c r="C53" s="207"/>
      <c r="D53" s="208">
        <v>139</v>
      </c>
      <c r="E53" s="207"/>
      <c r="F53" s="207"/>
    </row>
    <row r="54" spans="1:6" s="209" customFormat="1" ht="30" customHeight="1" x14ac:dyDescent="0.3">
      <c r="A54" s="205" t="s">
        <v>645</v>
      </c>
      <c r="B54" s="206" t="s">
        <v>688</v>
      </c>
      <c r="C54" s="207"/>
      <c r="D54" s="207"/>
      <c r="E54" s="208">
        <v>257</v>
      </c>
      <c r="F54" s="207"/>
    </row>
    <row r="55" spans="1:6" s="209" customFormat="1" ht="30" customHeight="1" x14ac:dyDescent="0.3">
      <c r="A55" s="205" t="s">
        <v>452</v>
      </c>
      <c r="B55" s="206" t="s">
        <v>143</v>
      </c>
      <c r="C55" s="207"/>
      <c r="D55" s="207"/>
      <c r="E55" s="208">
        <v>915.2</v>
      </c>
      <c r="F55" s="207"/>
    </row>
    <row r="56" spans="1:6" s="209" customFormat="1" ht="30" customHeight="1" x14ac:dyDescent="0.3">
      <c r="A56" s="205" t="s">
        <v>452</v>
      </c>
      <c r="B56" s="206" t="s">
        <v>96</v>
      </c>
      <c r="C56" s="210">
        <v>1619.1</v>
      </c>
      <c r="D56" s="207"/>
      <c r="E56" s="207"/>
      <c r="F56" s="207"/>
    </row>
    <row r="57" spans="1:6" s="209" customFormat="1" ht="30" customHeight="1" x14ac:dyDescent="0.3">
      <c r="A57" s="205" t="s">
        <v>689</v>
      </c>
      <c r="B57" s="206" t="s">
        <v>143</v>
      </c>
      <c r="C57" s="207"/>
      <c r="D57" s="207"/>
      <c r="E57" s="208">
        <v>798.8</v>
      </c>
      <c r="F57" s="207"/>
    </row>
    <row r="58" spans="1:6" s="209" customFormat="1" ht="30" customHeight="1" x14ac:dyDescent="0.3">
      <c r="A58" s="205" t="s">
        <v>454</v>
      </c>
      <c r="B58" s="206" t="s">
        <v>50</v>
      </c>
      <c r="C58" s="207"/>
      <c r="D58" s="207"/>
      <c r="E58" s="208">
        <v>412</v>
      </c>
      <c r="F58" s="207"/>
    </row>
    <row r="59" spans="1:6" s="209" customFormat="1" ht="30" customHeight="1" x14ac:dyDescent="0.3">
      <c r="A59" s="205" t="s">
        <v>456</v>
      </c>
      <c r="B59" s="206" t="s">
        <v>93</v>
      </c>
      <c r="C59" s="210">
        <v>1185</v>
      </c>
      <c r="D59" s="207"/>
      <c r="E59" s="207"/>
      <c r="F59" s="207"/>
    </row>
    <row r="60" spans="1:6" s="209" customFormat="1" ht="30" customHeight="1" x14ac:dyDescent="0.3">
      <c r="A60" s="205" t="s">
        <v>456</v>
      </c>
      <c r="B60" s="206" t="s">
        <v>49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460</v>
      </c>
      <c r="B61" s="206" t="s">
        <v>50</v>
      </c>
      <c r="C61" s="207"/>
      <c r="D61" s="207"/>
      <c r="E61" s="208">
        <v>429</v>
      </c>
      <c r="F61" s="207"/>
    </row>
    <row r="62" spans="1:6" s="209" customFormat="1" ht="30" customHeight="1" x14ac:dyDescent="0.3">
      <c r="A62" s="205" t="s">
        <v>462</v>
      </c>
      <c r="B62" s="206" t="s">
        <v>57</v>
      </c>
      <c r="C62" s="207"/>
      <c r="D62" s="208">
        <v>197.5</v>
      </c>
      <c r="E62" s="207"/>
      <c r="F62" s="207"/>
    </row>
    <row r="63" spans="1:6" s="209" customFormat="1" ht="30" customHeight="1" x14ac:dyDescent="0.3">
      <c r="A63" s="205" t="s">
        <v>690</v>
      </c>
      <c r="B63" s="206" t="s">
        <v>143</v>
      </c>
      <c r="C63" s="207"/>
      <c r="D63" s="207"/>
      <c r="E63" s="210">
        <v>1081</v>
      </c>
      <c r="F63" s="207"/>
    </row>
    <row r="64" spans="1:6" s="209" customFormat="1" ht="30" customHeight="1" x14ac:dyDescent="0.3">
      <c r="A64" s="205" t="s">
        <v>690</v>
      </c>
      <c r="B64" s="206" t="s">
        <v>49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463</v>
      </c>
      <c r="B65" s="206" t="s">
        <v>66</v>
      </c>
      <c r="C65" s="207"/>
      <c r="D65" s="208">
        <v>197.5</v>
      </c>
      <c r="E65" s="207"/>
      <c r="F65" s="207"/>
    </row>
    <row r="66" spans="1:6" s="209" customFormat="1" ht="30" customHeight="1" x14ac:dyDescent="0.3">
      <c r="A66" s="205" t="s">
        <v>463</v>
      </c>
      <c r="B66" s="206" t="s">
        <v>60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546</v>
      </c>
      <c r="B67" s="206" t="s">
        <v>143</v>
      </c>
      <c r="C67" s="207"/>
      <c r="D67" s="207"/>
      <c r="E67" s="210">
        <v>1079</v>
      </c>
      <c r="F67" s="207"/>
    </row>
    <row r="68" spans="1:6" s="209" customFormat="1" ht="30" customHeight="1" x14ac:dyDescent="0.3">
      <c r="A68" s="205" t="s">
        <v>652</v>
      </c>
      <c r="B68" s="206" t="s">
        <v>59</v>
      </c>
      <c r="C68" s="207"/>
      <c r="D68" s="207"/>
      <c r="E68" s="208">
        <v>790</v>
      </c>
      <c r="F68" s="207"/>
    </row>
    <row r="69" spans="1:6" s="209" customFormat="1" ht="30" customHeight="1" x14ac:dyDescent="0.3">
      <c r="A69" s="205" t="s">
        <v>548</v>
      </c>
      <c r="B69" s="206" t="s">
        <v>62</v>
      </c>
      <c r="C69" s="210">
        <v>3160</v>
      </c>
      <c r="D69" s="207"/>
      <c r="E69" s="207"/>
      <c r="F69" s="207"/>
    </row>
    <row r="70" spans="1:6" s="209" customFormat="1" ht="30" customHeight="1" x14ac:dyDescent="0.3">
      <c r="A70" s="205" t="s">
        <v>466</v>
      </c>
      <c r="B70" s="206" t="s">
        <v>62</v>
      </c>
      <c r="C70" s="210">
        <v>3555</v>
      </c>
      <c r="D70" s="207"/>
      <c r="E70" s="207"/>
      <c r="F70" s="207"/>
    </row>
    <row r="71" spans="1:6" s="209" customFormat="1" ht="30" customHeight="1" x14ac:dyDescent="0.3">
      <c r="A71" s="205" t="s">
        <v>466</v>
      </c>
      <c r="B71" s="206" t="s">
        <v>62</v>
      </c>
      <c r="C71" s="208">
        <v>790</v>
      </c>
      <c r="D71" s="207"/>
      <c r="E71" s="207"/>
      <c r="F71" s="207"/>
    </row>
    <row r="72" spans="1:6" s="209" customFormat="1" ht="30" customHeight="1" x14ac:dyDescent="0.3">
      <c r="A72" s="205" t="s">
        <v>467</v>
      </c>
      <c r="B72" s="206" t="s">
        <v>49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612</v>
      </c>
      <c r="B73" s="206" t="s">
        <v>50</v>
      </c>
      <c r="C73" s="207"/>
      <c r="D73" s="207"/>
      <c r="E73" s="208">
        <v>412</v>
      </c>
      <c r="F73" s="207"/>
    </row>
    <row r="74" spans="1:6" s="209" customFormat="1" ht="30" customHeight="1" x14ac:dyDescent="0.3">
      <c r="A74" s="205" t="s">
        <v>691</v>
      </c>
      <c r="B74" s="206" t="s">
        <v>50</v>
      </c>
      <c r="C74" s="207"/>
      <c r="D74" s="207"/>
      <c r="E74" s="208">
        <v>412</v>
      </c>
      <c r="F74" s="207"/>
    </row>
    <row r="75" spans="1:6" s="209" customFormat="1" ht="30" customHeight="1" x14ac:dyDescent="0.3">
      <c r="A75" s="205" t="s">
        <v>552</v>
      </c>
      <c r="B75" s="206" t="s">
        <v>208</v>
      </c>
      <c r="C75" s="207"/>
      <c r="D75" s="207"/>
      <c r="E75" s="208">
        <v>868</v>
      </c>
      <c r="F75" s="207"/>
    </row>
    <row r="76" spans="1:6" s="209" customFormat="1" ht="30" customHeight="1" x14ac:dyDescent="0.3">
      <c r="A76" s="205" t="s">
        <v>555</v>
      </c>
      <c r="B76" s="206" t="s">
        <v>51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614</v>
      </c>
      <c r="B77" s="206" t="s">
        <v>62</v>
      </c>
      <c r="C77" s="210">
        <v>3160</v>
      </c>
      <c r="D77" s="207"/>
      <c r="E77" s="207"/>
      <c r="F77" s="207"/>
    </row>
    <row r="78" spans="1:6" s="209" customFormat="1" ht="30" customHeight="1" x14ac:dyDescent="0.3">
      <c r="A78" s="205" t="s">
        <v>469</v>
      </c>
      <c r="B78" s="206" t="s">
        <v>49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692</v>
      </c>
      <c r="B79" s="206" t="s">
        <v>111</v>
      </c>
      <c r="C79" s="210">
        <v>1185</v>
      </c>
      <c r="D79" s="207"/>
      <c r="E79" s="207"/>
      <c r="F79" s="207"/>
    </row>
    <row r="80" spans="1:6" s="209" customFormat="1" ht="30" customHeight="1" x14ac:dyDescent="0.3">
      <c r="A80" s="205" t="s">
        <v>470</v>
      </c>
      <c r="B80" s="206" t="s">
        <v>63</v>
      </c>
      <c r="C80" s="208">
        <v>410</v>
      </c>
      <c r="D80" s="207"/>
      <c r="E80" s="207"/>
      <c r="F80" s="207"/>
    </row>
    <row r="81" spans="1:6" s="209" customFormat="1" ht="30" customHeight="1" x14ac:dyDescent="0.3">
      <c r="A81" s="205" t="s">
        <v>558</v>
      </c>
      <c r="B81" s="206" t="s">
        <v>50</v>
      </c>
      <c r="C81" s="207"/>
      <c r="D81" s="207"/>
      <c r="E81" s="210">
        <v>1115</v>
      </c>
      <c r="F81" s="207"/>
    </row>
    <row r="82" spans="1:6" s="209" customFormat="1" ht="30" customHeight="1" x14ac:dyDescent="0.3">
      <c r="A82" s="205" t="s">
        <v>558</v>
      </c>
      <c r="B82" s="206" t="s">
        <v>49</v>
      </c>
      <c r="C82" s="207"/>
      <c r="D82" s="208">
        <v>790</v>
      </c>
      <c r="E82" s="207"/>
      <c r="F82" s="207"/>
    </row>
    <row r="83" spans="1:6" s="209" customFormat="1" ht="30" customHeight="1" x14ac:dyDescent="0.3">
      <c r="A83" s="205" t="s">
        <v>693</v>
      </c>
      <c r="B83" s="206" t="s">
        <v>52</v>
      </c>
      <c r="C83" s="207"/>
      <c r="D83" s="210">
        <v>2824</v>
      </c>
      <c r="E83" s="207"/>
      <c r="F83" s="207"/>
    </row>
    <row r="84" spans="1:6" s="209" customFormat="1" ht="30" customHeight="1" x14ac:dyDescent="0.3">
      <c r="A84" s="205" t="s">
        <v>657</v>
      </c>
      <c r="B84" s="206" t="s">
        <v>50</v>
      </c>
      <c r="C84" s="207"/>
      <c r="D84" s="207"/>
      <c r="E84" s="208">
        <v>440</v>
      </c>
      <c r="F84" s="207"/>
    </row>
    <row r="85" spans="1:6" s="209" customFormat="1" ht="30" customHeight="1" x14ac:dyDescent="0.3">
      <c r="A85" s="205" t="s">
        <v>559</v>
      </c>
      <c r="B85" s="206" t="s">
        <v>62</v>
      </c>
      <c r="C85" s="208">
        <v>790</v>
      </c>
      <c r="D85" s="207"/>
      <c r="E85" s="207"/>
      <c r="F85" s="207"/>
    </row>
    <row r="86" spans="1:6" s="209" customFormat="1" ht="30" customHeight="1" x14ac:dyDescent="0.3">
      <c r="A86" s="205" t="s">
        <v>560</v>
      </c>
      <c r="B86" s="206" t="s">
        <v>62</v>
      </c>
      <c r="C86" s="208">
        <v>790</v>
      </c>
      <c r="D86" s="207"/>
      <c r="E86" s="207"/>
      <c r="F86" s="207"/>
    </row>
    <row r="87" spans="1:6" s="209" customFormat="1" ht="30" customHeight="1" x14ac:dyDescent="0.3">
      <c r="A87" s="205" t="s">
        <v>562</v>
      </c>
      <c r="B87" s="206" t="s">
        <v>62</v>
      </c>
      <c r="C87" s="210">
        <v>1185</v>
      </c>
      <c r="D87" s="207"/>
      <c r="E87" s="207"/>
      <c r="F87" s="207"/>
    </row>
    <row r="88" spans="1:6" s="209" customFormat="1" ht="30" customHeight="1" x14ac:dyDescent="0.3">
      <c r="A88" s="205" t="s">
        <v>615</v>
      </c>
      <c r="B88" s="206" t="s">
        <v>120</v>
      </c>
      <c r="C88" s="210">
        <v>1205</v>
      </c>
      <c r="D88" s="207"/>
      <c r="E88" s="207"/>
      <c r="F88" s="207"/>
    </row>
    <row r="89" spans="1:6" s="209" customFormat="1" ht="30" customHeight="1" x14ac:dyDescent="0.3">
      <c r="A89" s="205" t="s">
        <v>660</v>
      </c>
      <c r="B89" s="206" t="s">
        <v>694</v>
      </c>
      <c r="C89" s="210">
        <v>1754</v>
      </c>
      <c r="D89" s="207"/>
      <c r="E89" s="207"/>
      <c r="F89" s="207"/>
    </row>
    <row r="90" spans="1:6" s="209" customFormat="1" ht="30" customHeight="1" x14ac:dyDescent="0.3">
      <c r="A90" s="205" t="s">
        <v>695</v>
      </c>
      <c r="B90" s="206" t="s">
        <v>70</v>
      </c>
      <c r="C90" s="207"/>
      <c r="D90" s="208">
        <v>395</v>
      </c>
      <c r="E90" s="207"/>
      <c r="F90" s="207"/>
    </row>
    <row r="91" spans="1:6" s="209" customFormat="1" ht="30" customHeight="1" x14ac:dyDescent="0.3">
      <c r="A91" s="205" t="s">
        <v>696</v>
      </c>
      <c r="B91" s="206" t="s">
        <v>113</v>
      </c>
      <c r="C91" s="207"/>
      <c r="D91" s="207"/>
      <c r="E91" s="210">
        <v>1425</v>
      </c>
      <c r="F91" s="207"/>
    </row>
    <row r="92" spans="1:6" s="209" customFormat="1" ht="30" customHeight="1" x14ac:dyDescent="0.3">
      <c r="A92" s="205" t="s">
        <v>475</v>
      </c>
      <c r="B92" s="206" t="s">
        <v>49</v>
      </c>
      <c r="C92" s="207"/>
      <c r="D92" s="210">
        <v>1185</v>
      </c>
      <c r="E92" s="207"/>
      <c r="F92" s="207"/>
    </row>
    <row r="93" spans="1:6" s="209" customFormat="1" ht="30" customHeight="1" x14ac:dyDescent="0.3">
      <c r="A93" s="205" t="s">
        <v>663</v>
      </c>
      <c r="B93" s="206" t="s">
        <v>697</v>
      </c>
      <c r="C93" s="210">
        <v>11318</v>
      </c>
      <c r="D93" s="207"/>
      <c r="E93" s="207"/>
      <c r="F93" s="207"/>
    </row>
    <row r="94" spans="1:6" s="209" customFormat="1" ht="30" customHeight="1" x14ac:dyDescent="0.3">
      <c r="A94" s="205" t="s">
        <v>664</v>
      </c>
      <c r="B94" s="206" t="s">
        <v>75</v>
      </c>
      <c r="C94" s="210">
        <v>9826</v>
      </c>
      <c r="D94" s="207"/>
      <c r="E94" s="207"/>
      <c r="F94" s="207"/>
    </row>
    <row r="95" spans="1:6" s="209" customFormat="1" ht="30" customHeight="1" x14ac:dyDescent="0.3">
      <c r="A95" s="205" t="s">
        <v>572</v>
      </c>
      <c r="B95" s="206" t="s">
        <v>73</v>
      </c>
      <c r="C95" s="207"/>
      <c r="D95" s="208">
        <v>395</v>
      </c>
      <c r="E95" s="207"/>
      <c r="F95" s="207"/>
    </row>
    <row r="96" spans="1:6" s="209" customFormat="1" ht="30" customHeight="1" x14ac:dyDescent="0.3">
      <c r="A96" s="205" t="s">
        <v>572</v>
      </c>
      <c r="B96" s="206" t="s">
        <v>75</v>
      </c>
      <c r="C96" s="210">
        <v>7735</v>
      </c>
      <c r="D96" s="207"/>
      <c r="E96" s="207"/>
      <c r="F96" s="207"/>
    </row>
    <row r="97" spans="1:6" s="209" customFormat="1" ht="30" customHeight="1" x14ac:dyDescent="0.3">
      <c r="A97" s="205" t="s">
        <v>698</v>
      </c>
      <c r="B97" s="206" t="s">
        <v>75</v>
      </c>
      <c r="C97" s="210">
        <v>8985</v>
      </c>
      <c r="D97" s="207"/>
      <c r="E97" s="207"/>
      <c r="F97" s="207"/>
    </row>
    <row r="98" spans="1:6" s="209" customFormat="1" ht="30" customHeight="1" x14ac:dyDescent="0.3">
      <c r="A98" s="205" t="s">
        <v>698</v>
      </c>
      <c r="B98" s="206" t="s">
        <v>75</v>
      </c>
      <c r="C98" s="210">
        <v>10105</v>
      </c>
      <c r="D98" s="207"/>
      <c r="E98" s="207"/>
      <c r="F98" s="207"/>
    </row>
    <row r="99" spans="1:6" s="209" customFormat="1" ht="30" customHeight="1" x14ac:dyDescent="0.3">
      <c r="A99" s="205" t="s">
        <v>621</v>
      </c>
      <c r="B99" s="206" t="s">
        <v>480</v>
      </c>
      <c r="C99" s="207"/>
      <c r="D99" s="210">
        <v>14220</v>
      </c>
      <c r="E99" s="207"/>
      <c r="F99" s="207"/>
    </row>
    <row r="100" spans="1:6" s="209" customFormat="1" ht="30" customHeight="1" x14ac:dyDescent="0.3">
      <c r="A100" s="205" t="s">
        <v>668</v>
      </c>
      <c r="B100" s="206" t="s">
        <v>620</v>
      </c>
      <c r="C100" s="210">
        <v>2153</v>
      </c>
      <c r="D100" s="207"/>
      <c r="E100" s="207"/>
      <c r="F100" s="207"/>
    </row>
    <row r="101" spans="1:6" s="209" customFormat="1" ht="30" customHeight="1" x14ac:dyDescent="0.3">
      <c r="A101" s="205" t="s">
        <v>479</v>
      </c>
      <c r="B101" s="206" t="s">
        <v>620</v>
      </c>
      <c r="C101" s="208">
        <v>928.5</v>
      </c>
      <c r="D101" s="207"/>
      <c r="E101" s="207"/>
      <c r="F101" s="207"/>
    </row>
    <row r="102" spans="1:6" s="209" customFormat="1" ht="30" customHeight="1" x14ac:dyDescent="0.3">
      <c r="A102" s="205" t="s">
        <v>622</v>
      </c>
      <c r="B102" s="206" t="s">
        <v>620</v>
      </c>
      <c r="C102" s="210">
        <v>2153</v>
      </c>
      <c r="D102" s="207"/>
      <c r="E102" s="207"/>
      <c r="F102" s="207"/>
    </row>
    <row r="103" spans="1:6" s="209" customFormat="1" ht="30" customHeight="1" x14ac:dyDescent="0.3">
      <c r="A103" s="205" t="s">
        <v>622</v>
      </c>
      <c r="B103" s="206" t="s">
        <v>179</v>
      </c>
      <c r="C103" s="207"/>
      <c r="D103" s="208">
        <v>592.5</v>
      </c>
      <c r="E103" s="207"/>
      <c r="F103" s="207"/>
    </row>
    <row r="104" spans="1:6" s="209" customFormat="1" ht="30" customHeight="1" x14ac:dyDescent="0.3">
      <c r="A104" s="205" t="s">
        <v>699</v>
      </c>
      <c r="B104" s="206" t="s">
        <v>52</v>
      </c>
      <c r="C104" s="207"/>
      <c r="D104" s="210">
        <v>1185</v>
      </c>
      <c r="E104" s="207"/>
      <c r="F104" s="207"/>
    </row>
    <row r="105" spans="1:6" s="209" customFormat="1" ht="30" customHeight="1" x14ac:dyDescent="0.3">
      <c r="A105" s="205" t="s">
        <v>482</v>
      </c>
      <c r="B105" s="206" t="s">
        <v>75</v>
      </c>
      <c r="C105" s="210">
        <v>23079.5</v>
      </c>
      <c r="D105" s="207"/>
      <c r="E105" s="207"/>
      <c r="F105" s="207"/>
    </row>
    <row r="106" spans="1:6" s="209" customFormat="1" ht="30" customHeight="1" x14ac:dyDescent="0.3">
      <c r="A106" s="205" t="s">
        <v>581</v>
      </c>
      <c r="B106" s="206" t="s">
        <v>120</v>
      </c>
      <c r="C106" s="210">
        <v>3408.8</v>
      </c>
      <c r="D106" s="207"/>
      <c r="E106" s="207"/>
      <c r="F106" s="207"/>
    </row>
    <row r="107" spans="1:6" s="209" customFormat="1" ht="30" customHeight="1" x14ac:dyDescent="0.3">
      <c r="A107" s="205" t="s">
        <v>484</v>
      </c>
      <c r="B107" s="206" t="s">
        <v>50</v>
      </c>
      <c r="C107" s="207"/>
      <c r="D107" s="207"/>
      <c r="E107" s="208">
        <v>492</v>
      </c>
      <c r="F107" s="207"/>
    </row>
    <row r="108" spans="1:6" s="209" customFormat="1" ht="30" customHeight="1" x14ac:dyDescent="0.3">
      <c r="A108" s="205" t="s">
        <v>700</v>
      </c>
      <c r="B108" s="206" t="s">
        <v>60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628</v>
      </c>
      <c r="B109" s="206" t="s">
        <v>92</v>
      </c>
      <c r="C109" s="207"/>
      <c r="D109" s="208">
        <v>395</v>
      </c>
      <c r="E109" s="207"/>
      <c r="F109" s="207"/>
    </row>
    <row r="110" spans="1:6" s="209" customFormat="1" ht="30" customHeight="1" x14ac:dyDescent="0.3">
      <c r="A110" s="205" t="s">
        <v>629</v>
      </c>
      <c r="B110" s="206" t="s">
        <v>92</v>
      </c>
      <c r="C110" s="207"/>
      <c r="D110" s="208">
        <v>843</v>
      </c>
      <c r="E110" s="207"/>
      <c r="F110" s="207"/>
    </row>
    <row r="111" spans="1:6" s="209" customFormat="1" ht="30" customHeight="1" x14ac:dyDescent="0.3">
      <c r="A111" s="205" t="s">
        <v>485</v>
      </c>
      <c r="B111" s="206" t="s">
        <v>486</v>
      </c>
      <c r="C111" s="207"/>
      <c r="D111" s="208">
        <v>197.5</v>
      </c>
      <c r="E111" s="207"/>
      <c r="F111" s="207"/>
    </row>
    <row r="112" spans="1:6" s="209" customFormat="1" ht="30" customHeight="1" x14ac:dyDescent="0.3">
      <c r="A112" s="205" t="s">
        <v>490</v>
      </c>
      <c r="B112" s="206" t="s">
        <v>113</v>
      </c>
      <c r="C112" s="207"/>
      <c r="D112" s="207"/>
      <c r="E112" s="208">
        <v>494</v>
      </c>
      <c r="F112" s="207"/>
    </row>
    <row r="113" spans="1:6" s="209" customFormat="1" ht="30" customHeight="1" x14ac:dyDescent="0.3">
      <c r="A113" s="205" t="s">
        <v>492</v>
      </c>
      <c r="B113" s="206" t="s">
        <v>486</v>
      </c>
      <c r="C113" s="207"/>
      <c r="D113" s="208">
        <v>197.5</v>
      </c>
      <c r="E113" s="207"/>
      <c r="F113" s="207"/>
    </row>
    <row r="114" spans="1:6" s="209" customFormat="1" ht="30" customHeight="1" x14ac:dyDescent="0.3">
      <c r="A114" s="205" t="s">
        <v>701</v>
      </c>
      <c r="B114" s="206" t="s">
        <v>52</v>
      </c>
      <c r="C114" s="207"/>
      <c r="D114" s="210">
        <v>1948</v>
      </c>
      <c r="E114" s="207"/>
      <c r="F114" s="207"/>
    </row>
    <row r="115" spans="1:6" s="209" customFormat="1" ht="30" customHeight="1" x14ac:dyDescent="0.3">
      <c r="A115" s="205" t="s">
        <v>494</v>
      </c>
      <c r="B115" s="206" t="s">
        <v>586</v>
      </c>
      <c r="C115" s="207"/>
      <c r="D115" s="208">
        <v>790</v>
      </c>
      <c r="E115" s="207"/>
      <c r="F115" s="207"/>
    </row>
    <row r="116" spans="1:6" s="209" customFormat="1" ht="30" customHeight="1" x14ac:dyDescent="0.3">
      <c r="A116" s="205" t="s">
        <v>702</v>
      </c>
      <c r="B116" s="206" t="s">
        <v>50</v>
      </c>
      <c r="C116" s="207"/>
      <c r="D116" s="207"/>
      <c r="E116" s="210">
        <v>1238</v>
      </c>
      <c r="F116" s="207"/>
    </row>
    <row r="117" spans="1:6" s="209" customFormat="1" ht="30" customHeight="1" x14ac:dyDescent="0.3">
      <c r="A117" s="205" t="s">
        <v>495</v>
      </c>
      <c r="B117" s="206" t="s">
        <v>50</v>
      </c>
      <c r="C117" s="207"/>
      <c r="D117" s="207"/>
      <c r="E117" s="208">
        <v>923</v>
      </c>
      <c r="F117" s="207"/>
    </row>
    <row r="118" spans="1:6" s="209" customFormat="1" ht="30" customHeight="1" x14ac:dyDescent="0.3">
      <c r="A118" s="205" t="s">
        <v>675</v>
      </c>
      <c r="B118" s="206" t="s">
        <v>682</v>
      </c>
      <c r="C118" s="207"/>
      <c r="D118" s="208">
        <v>395</v>
      </c>
      <c r="E118" s="207"/>
      <c r="F118" s="207"/>
    </row>
    <row r="119" spans="1:6" s="209" customFormat="1" ht="30" customHeight="1" x14ac:dyDescent="0.3">
      <c r="A119" s="205" t="s">
        <v>635</v>
      </c>
      <c r="B119" s="206" t="s">
        <v>143</v>
      </c>
      <c r="C119" s="207"/>
      <c r="D119" s="207"/>
      <c r="E119" s="210">
        <v>1154</v>
      </c>
      <c r="F119" s="207"/>
    </row>
    <row r="120" spans="1:6" s="209" customFormat="1" ht="30" customHeight="1" x14ac:dyDescent="0.3">
      <c r="A120" s="205" t="s">
        <v>676</v>
      </c>
      <c r="B120" s="206" t="s">
        <v>50</v>
      </c>
      <c r="C120" s="207"/>
      <c r="D120" s="207"/>
      <c r="E120" s="208">
        <v>413</v>
      </c>
      <c r="F120" s="207"/>
    </row>
    <row r="121" spans="1:6" s="209" customFormat="1" ht="30" customHeight="1" x14ac:dyDescent="0.3">
      <c r="A121" s="205" t="s">
        <v>677</v>
      </c>
      <c r="B121" s="206" t="s">
        <v>59</v>
      </c>
      <c r="C121" s="207"/>
      <c r="D121" s="207"/>
      <c r="E121" s="208">
        <v>395</v>
      </c>
      <c r="F121" s="207"/>
    </row>
    <row r="122" spans="1:6" s="209" customFormat="1" ht="30" customHeight="1" x14ac:dyDescent="0.3">
      <c r="A122" s="205" t="s">
        <v>497</v>
      </c>
      <c r="B122" s="206" t="s">
        <v>81</v>
      </c>
      <c r="C122" s="207"/>
      <c r="D122" s="208">
        <v>395</v>
      </c>
      <c r="E122" s="207"/>
      <c r="F122" s="207"/>
    </row>
    <row r="123" spans="1:6" s="209" customFormat="1" ht="30" customHeight="1" x14ac:dyDescent="0.3">
      <c r="A123" s="205" t="s">
        <v>498</v>
      </c>
      <c r="B123" s="206" t="s">
        <v>143</v>
      </c>
      <c r="C123" s="207"/>
      <c r="D123" s="207"/>
      <c r="E123" s="210">
        <v>1154</v>
      </c>
      <c r="F123" s="207"/>
    </row>
    <row r="124" spans="1:6" s="209" customFormat="1" ht="30" customHeight="1" x14ac:dyDescent="0.3">
      <c r="A124" s="205" t="s">
        <v>678</v>
      </c>
      <c r="B124" s="206" t="s">
        <v>56</v>
      </c>
      <c r="C124" s="207"/>
      <c r="D124" s="208">
        <v>395</v>
      </c>
      <c r="E124" s="207"/>
      <c r="F124" s="207"/>
    </row>
    <row r="125" spans="1:6" s="209" customFormat="1" ht="30" customHeight="1" x14ac:dyDescent="0.3">
      <c r="A125" s="205" t="s">
        <v>703</v>
      </c>
      <c r="B125" s="206" t="s">
        <v>52</v>
      </c>
      <c r="C125" s="207"/>
      <c r="D125" s="210">
        <v>1057</v>
      </c>
      <c r="E125" s="207"/>
      <c r="F125" s="207"/>
    </row>
    <row r="126" spans="1:6" s="209" customFormat="1" ht="30" customHeight="1" x14ac:dyDescent="0.3">
      <c r="A126" s="205" t="s">
        <v>704</v>
      </c>
      <c r="B126" s="206" t="s">
        <v>52</v>
      </c>
      <c r="C126" s="207"/>
      <c r="D126" s="208">
        <v>790</v>
      </c>
      <c r="E126" s="207"/>
      <c r="F126" s="207"/>
    </row>
    <row r="127" spans="1:6" s="209" customFormat="1" ht="30" customHeight="1" x14ac:dyDescent="0.3">
      <c r="A127" s="205" t="s">
        <v>500</v>
      </c>
      <c r="B127" s="206" t="s">
        <v>77</v>
      </c>
      <c r="C127" s="208">
        <v>410</v>
      </c>
      <c r="D127" s="207"/>
      <c r="E127" s="207"/>
      <c r="F127" s="207"/>
    </row>
    <row r="128" spans="1:6" s="209" customFormat="1" ht="30" customHeight="1" x14ac:dyDescent="0.3">
      <c r="A128" s="205" t="s">
        <v>500</v>
      </c>
      <c r="B128" s="206" t="s">
        <v>143</v>
      </c>
      <c r="C128" s="207"/>
      <c r="D128" s="207"/>
      <c r="E128" s="210">
        <v>1181</v>
      </c>
      <c r="F128" s="207"/>
    </row>
    <row r="129" spans="1:6" s="209" customFormat="1" ht="30" customHeight="1" x14ac:dyDescent="0.3">
      <c r="A129" s="205" t="s">
        <v>501</v>
      </c>
      <c r="B129" s="206" t="s">
        <v>49</v>
      </c>
      <c r="C129" s="207"/>
      <c r="D129" s="208">
        <v>395</v>
      </c>
      <c r="E129" s="207"/>
      <c r="F129" s="207"/>
    </row>
    <row r="130" spans="1:6" s="209" customFormat="1" ht="30" customHeight="1" x14ac:dyDescent="0.3">
      <c r="A130" s="205" t="s">
        <v>507</v>
      </c>
      <c r="B130" s="206" t="s">
        <v>49</v>
      </c>
      <c r="C130" s="207"/>
      <c r="D130" s="208">
        <v>395</v>
      </c>
      <c r="E130" s="207"/>
      <c r="F130" s="207"/>
    </row>
    <row r="131" spans="1:6" s="209" customFormat="1" ht="30" customHeight="1" x14ac:dyDescent="0.3">
      <c r="A131" s="205" t="s">
        <v>705</v>
      </c>
      <c r="B131" s="206" t="s">
        <v>66</v>
      </c>
      <c r="C131" s="207"/>
      <c r="D131" s="208">
        <v>395</v>
      </c>
      <c r="E131" s="207"/>
      <c r="F131" s="207"/>
    </row>
    <row r="132" spans="1:6" s="209" customFormat="1" ht="30" customHeight="1" x14ac:dyDescent="0.3">
      <c r="A132" s="205" t="s">
        <v>594</v>
      </c>
      <c r="B132" s="206" t="s">
        <v>56</v>
      </c>
      <c r="C132" s="207"/>
      <c r="D132" s="208">
        <v>395</v>
      </c>
      <c r="E132" s="207"/>
      <c r="F132" s="207"/>
    </row>
    <row r="133" spans="1:6" s="209" customFormat="1" ht="30" customHeight="1" x14ac:dyDescent="0.3">
      <c r="A133" s="205" t="s">
        <v>510</v>
      </c>
      <c r="B133" s="206" t="s">
        <v>49</v>
      </c>
      <c r="C133" s="207"/>
      <c r="D133" s="208">
        <v>395</v>
      </c>
      <c r="E133" s="207"/>
      <c r="F133" s="207"/>
    </row>
    <row r="134" spans="1:6" s="209" customFormat="1" ht="30" customHeight="1" x14ac:dyDescent="0.3">
      <c r="A134" s="205" t="s">
        <v>706</v>
      </c>
      <c r="B134" s="206" t="s">
        <v>54</v>
      </c>
      <c r="C134" s="207"/>
      <c r="D134" s="208">
        <v>395</v>
      </c>
      <c r="E134" s="207"/>
      <c r="F134" s="207"/>
    </row>
    <row r="135" spans="1:6" s="209" customFormat="1" ht="30" customHeight="1" x14ac:dyDescent="0.3">
      <c r="A135" s="205" t="s">
        <v>706</v>
      </c>
      <c r="B135" s="206" t="s">
        <v>66</v>
      </c>
      <c r="C135" s="207"/>
      <c r="D135" s="208">
        <v>395</v>
      </c>
      <c r="E135" s="207"/>
      <c r="F135" s="207"/>
    </row>
    <row r="136" spans="1:6" s="209" customFormat="1" ht="30" customHeight="1" x14ac:dyDescent="0.3">
      <c r="A136" s="205" t="s">
        <v>595</v>
      </c>
      <c r="B136" s="206" t="s">
        <v>136</v>
      </c>
      <c r="C136" s="210">
        <v>1670</v>
      </c>
      <c r="D136" s="207"/>
      <c r="E136" s="207"/>
      <c r="F136" s="207"/>
    </row>
    <row r="137" spans="1:6" s="209" customFormat="1" ht="30" customHeight="1" x14ac:dyDescent="0.3">
      <c r="A137" s="205" t="s">
        <v>596</v>
      </c>
      <c r="B137" s="206" t="s">
        <v>60</v>
      </c>
      <c r="C137" s="207"/>
      <c r="D137" s="208">
        <v>395</v>
      </c>
      <c r="E137" s="207"/>
      <c r="F137" s="207"/>
    </row>
    <row r="138" spans="1:6" s="209" customFormat="1" ht="30" customHeight="1" x14ac:dyDescent="0.3">
      <c r="A138" s="205" t="s">
        <v>513</v>
      </c>
      <c r="B138" s="206" t="s">
        <v>92</v>
      </c>
      <c r="C138" s="207"/>
      <c r="D138" s="208">
        <v>395</v>
      </c>
      <c r="E138" s="207"/>
      <c r="F138" s="207"/>
    </row>
    <row r="139" spans="1:6" s="209" customFormat="1" ht="30" customHeight="1" x14ac:dyDescent="0.3">
      <c r="A139" s="205" t="s">
        <v>515</v>
      </c>
      <c r="B139" s="206" t="s">
        <v>49</v>
      </c>
      <c r="C139" s="207"/>
      <c r="D139" s="208">
        <v>395</v>
      </c>
      <c r="E139" s="207"/>
      <c r="F139" s="207"/>
    </row>
    <row r="140" spans="1:6" s="209" customFormat="1" ht="30" customHeight="1" x14ac:dyDescent="0.3">
      <c r="A140" s="205" t="s">
        <v>597</v>
      </c>
      <c r="B140" s="206" t="s">
        <v>57</v>
      </c>
      <c r="C140" s="207"/>
      <c r="D140" s="208">
        <v>395</v>
      </c>
      <c r="E140" s="207"/>
      <c r="F140" s="207"/>
    </row>
    <row r="141" spans="1:6" s="209" customFormat="1" ht="30" customHeight="1" x14ac:dyDescent="0.3">
      <c r="A141" s="205" t="s">
        <v>519</v>
      </c>
      <c r="B141" s="206" t="s">
        <v>73</v>
      </c>
      <c r="C141" s="207"/>
      <c r="D141" s="208">
        <v>395</v>
      </c>
      <c r="E141" s="207"/>
      <c r="F141" s="207"/>
    </row>
    <row r="142" spans="1:6" s="209" customFormat="1" ht="30" customHeight="1" x14ac:dyDescent="0.3">
      <c r="A142" s="205" t="s">
        <v>640</v>
      </c>
      <c r="B142" s="206" t="s">
        <v>50</v>
      </c>
      <c r="C142" s="207"/>
      <c r="D142" s="207"/>
      <c r="E142" s="208">
        <v>410</v>
      </c>
      <c r="F142" s="207"/>
    </row>
    <row r="143" spans="1:6" s="209" customFormat="1" ht="30" customHeight="1" x14ac:dyDescent="0.3">
      <c r="A143" s="205" t="s">
        <v>522</v>
      </c>
      <c r="B143" s="206" t="s">
        <v>49</v>
      </c>
      <c r="C143" s="207"/>
      <c r="D143" s="208">
        <v>197.5</v>
      </c>
      <c r="E143" s="207"/>
      <c r="F143" s="207"/>
    </row>
    <row r="144" spans="1:6" s="209" customFormat="1" ht="30" customHeight="1" x14ac:dyDescent="0.3">
      <c r="A144" s="205" t="s">
        <v>532</v>
      </c>
      <c r="B144" s="206" t="s">
        <v>50</v>
      </c>
      <c r="C144" s="207"/>
      <c r="D144" s="207"/>
      <c r="E144" s="208">
        <v>445</v>
      </c>
      <c r="F144" s="207"/>
    </row>
    <row r="145" spans="1:6" s="209" customFormat="1" ht="30" customHeight="1" x14ac:dyDescent="0.3">
      <c r="A145" s="205" t="s">
        <v>601</v>
      </c>
      <c r="B145" s="206" t="s">
        <v>49</v>
      </c>
      <c r="C145" s="207"/>
      <c r="D145" s="208">
        <v>395</v>
      </c>
      <c r="E145" s="207"/>
      <c r="F145" s="207"/>
    </row>
    <row r="146" spans="1:6" s="209" customFormat="1" ht="30" customHeight="1" x14ac:dyDescent="0.3">
      <c r="A146" s="205" t="s">
        <v>602</v>
      </c>
      <c r="B146" s="206" t="s">
        <v>50</v>
      </c>
      <c r="C146" s="207"/>
      <c r="D146" s="207"/>
      <c r="E146" s="208">
        <v>591</v>
      </c>
      <c r="F146" s="207"/>
    </row>
    <row r="147" spans="1:6" s="209" customFormat="1" ht="30" customHeight="1" x14ac:dyDescent="0.3">
      <c r="A147" s="205" t="s">
        <v>603</v>
      </c>
      <c r="B147" s="206" t="s">
        <v>65</v>
      </c>
      <c r="C147" s="207"/>
      <c r="D147" s="208">
        <v>790</v>
      </c>
      <c r="E147" s="207"/>
      <c r="F147" s="207"/>
    </row>
    <row r="148" spans="1:6" s="209" customFormat="1" ht="30" customHeight="1" x14ac:dyDescent="0.3">
      <c r="A148" s="205" t="s">
        <v>533</v>
      </c>
      <c r="B148" s="206" t="s">
        <v>59</v>
      </c>
      <c r="C148" s="207"/>
      <c r="D148" s="207"/>
      <c r="E148" s="210">
        <v>1185</v>
      </c>
      <c r="F148" s="207"/>
    </row>
    <row r="149" spans="1:6" s="209" customFormat="1" ht="30" customHeight="1" x14ac:dyDescent="0.3">
      <c r="A149" s="205" t="s">
        <v>533</v>
      </c>
      <c r="B149" s="206" t="s">
        <v>139</v>
      </c>
      <c r="C149" s="207"/>
      <c r="D149" s="207"/>
      <c r="E149" s="208">
        <v>425</v>
      </c>
      <c r="F149" s="207"/>
    </row>
    <row r="150" spans="1:6" s="209" customFormat="1" ht="30" customHeight="1" x14ac:dyDescent="0.3">
      <c r="A150" s="205" t="s">
        <v>533</v>
      </c>
      <c r="B150" s="206" t="s">
        <v>57</v>
      </c>
      <c r="C150" s="207"/>
      <c r="D150" s="208">
        <v>395</v>
      </c>
      <c r="E150" s="207"/>
      <c r="F150" s="207"/>
    </row>
    <row r="151" spans="1:6" s="209" customFormat="1" ht="30" customHeight="1" thickBot="1" x14ac:dyDescent="0.35">
      <c r="A151" s="205" t="s">
        <v>534</v>
      </c>
      <c r="B151" s="206" t="s">
        <v>707</v>
      </c>
      <c r="C151" s="207"/>
      <c r="D151" s="207"/>
      <c r="E151" s="208">
        <v>395</v>
      </c>
      <c r="F151" s="207"/>
    </row>
    <row r="152" spans="1:6" s="209" customFormat="1" ht="30" customHeight="1" x14ac:dyDescent="0.3">
      <c r="A152" s="211" t="s">
        <v>82</v>
      </c>
      <c r="B152" s="211"/>
      <c r="C152" s="212">
        <v>103073.9</v>
      </c>
      <c r="D152" s="212">
        <v>39362</v>
      </c>
      <c r="E152" s="212">
        <v>21807</v>
      </c>
      <c r="F152" s="213"/>
    </row>
    <row r="153" spans="1:6" s="209" customFormat="1" ht="30" customHeight="1" x14ac:dyDescent="0.3">
      <c r="A153" s="214" t="s">
        <v>21</v>
      </c>
      <c r="B153" s="214"/>
      <c r="C153" s="214"/>
      <c r="D153" s="214"/>
      <c r="E153" s="214"/>
      <c r="F153" s="215">
        <v>164242.9</v>
      </c>
    </row>
    <row r="154" spans="1:6" s="209" customFormat="1" ht="30" customHeight="1" x14ac:dyDescent="0.3"/>
    <row r="155" spans="1:6" s="209" customFormat="1" ht="30" customHeight="1" x14ac:dyDescent="0.3"/>
    <row r="156" spans="1:6" s="209" customFormat="1" ht="30" customHeight="1" x14ac:dyDescent="0.3"/>
    <row r="157" spans="1:6" s="209" customFormat="1" ht="30" customHeight="1" x14ac:dyDescent="0.3"/>
    <row r="158" spans="1:6" s="209" customFormat="1" ht="30" customHeight="1" x14ac:dyDescent="0.3"/>
    <row r="159" spans="1:6" s="209" customFormat="1" ht="30" customHeight="1" x14ac:dyDescent="0.3"/>
    <row r="160" spans="1:6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7">
    <mergeCell ref="A152:B152"/>
    <mergeCell ref="A153:E15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A42:F42"/>
    <mergeCell ref="A43:F43"/>
    <mergeCell ref="A40:J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1:J246"/>
  <sheetViews>
    <sheetView topLeftCell="A16" zoomScale="70" zoomScaleNormal="70" workbookViewId="0">
      <selection activeCell="I31" sqref="I31:J31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0.8867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272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1959</v>
      </c>
    </row>
    <row r="7" spans="1:10" x14ac:dyDescent="0.3">
      <c r="A7" t="s">
        <v>7</v>
      </c>
      <c r="C7" s="24">
        <v>321.8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45026.22</v>
      </c>
      <c r="F21" s="152"/>
      <c r="G21" s="152">
        <v>53643.75</v>
      </c>
      <c r="H21" s="152"/>
      <c r="I21" s="147">
        <f>E21-G21</f>
        <v>-8617.5299999999988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45026.22</v>
      </c>
      <c r="F23" s="147"/>
      <c r="G23" s="147">
        <f>G21+G22</f>
        <v>53643.75</v>
      </c>
      <c r="H23" s="147"/>
      <c r="I23" s="147">
        <f>I21+I22</f>
        <v>-8617.5299999999988</v>
      </c>
      <c r="J23" s="147"/>
    </row>
    <row r="24" spans="1:10" ht="1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1814.81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19076.304000000004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5753.7840000000006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4054.6800000000003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3822.9839999999999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1776.3360000000002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1119.864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849.55200000000013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6835.0320000000002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43288.536000000007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273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562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592</v>
      </c>
      <c r="B49" s="206" t="s">
        <v>425</v>
      </c>
      <c r="C49" s="208">
        <v>496.6</v>
      </c>
      <c r="D49" s="207"/>
      <c r="E49" s="207"/>
      <c r="F49" s="207"/>
    </row>
    <row r="50" spans="1:6" s="209" customFormat="1" ht="30" customHeight="1" thickBot="1" x14ac:dyDescent="0.35">
      <c r="A50" s="205" t="s">
        <v>776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11" t="s">
        <v>82</v>
      </c>
      <c r="B51" s="211"/>
      <c r="C51" s="212">
        <v>1111.5999999999999</v>
      </c>
      <c r="D51" s="213"/>
      <c r="E51" s="213"/>
      <c r="F51" s="213"/>
    </row>
    <row r="52" spans="1:6" s="209" customFormat="1" ht="30" customHeight="1" x14ac:dyDescent="0.3">
      <c r="A52" s="214" t="s">
        <v>21</v>
      </c>
      <c r="B52" s="214"/>
      <c r="C52" s="214"/>
      <c r="D52" s="214"/>
      <c r="E52" s="214"/>
      <c r="F52" s="215">
        <v>1111.5999999999999</v>
      </c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2:E5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A51:B5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  <pageSetUpPr fitToPage="1"/>
  </sheetPr>
  <dimension ref="A1:M246"/>
  <sheetViews>
    <sheetView topLeftCell="B16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3" width="18.33203125" customWidth="1"/>
    <col min="4" max="4" width="10.21875" customWidth="1"/>
    <col min="5" max="5" width="11.6640625" customWidth="1"/>
    <col min="6" max="6" width="10.6640625" customWidth="1"/>
    <col min="7" max="7" width="8.6640625" customWidth="1"/>
    <col min="8" max="8" width="4.109375" customWidth="1"/>
    <col min="9" max="9" width="13.21875" customWidth="1"/>
    <col min="10" max="10" width="12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274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1978</v>
      </c>
    </row>
    <row r="7" spans="1:10" x14ac:dyDescent="0.3">
      <c r="A7" t="s">
        <v>7</v>
      </c>
      <c r="C7" s="24">
        <v>3216.2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68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6">
        <v>43556</v>
      </c>
    </row>
    <row r="12" spans="1:10" x14ac:dyDescent="0.3">
      <c r="A12" t="s">
        <v>12</v>
      </c>
      <c r="G12" t="s">
        <v>13</v>
      </c>
      <c r="H12" s="28"/>
      <c r="I12" s="235">
        <v>21.59</v>
      </c>
      <c r="J12" s="234">
        <v>22.66</v>
      </c>
    </row>
    <row r="13" spans="1:10" x14ac:dyDescent="0.3">
      <c r="I13" s="51"/>
      <c r="J13" s="51"/>
    </row>
    <row r="14" spans="1:10" x14ac:dyDescent="0.3">
      <c r="H14" s="28"/>
      <c r="I14" s="31"/>
      <c r="J14" s="51"/>
    </row>
    <row r="15" spans="1:10" ht="14.2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3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3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3" ht="9.75" customHeight="1" x14ac:dyDescent="0.3"/>
    <row r="20" spans="1:13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3" x14ac:dyDescent="0.3">
      <c r="A21" s="33">
        <v>1</v>
      </c>
      <c r="B21" s="137" t="s">
        <v>898</v>
      </c>
      <c r="C21" s="137"/>
      <c r="D21" s="137"/>
      <c r="E21" s="152">
        <v>907483.84</v>
      </c>
      <c r="F21" s="152"/>
      <c r="G21" s="152">
        <v>880586.23999999999</v>
      </c>
      <c r="H21" s="152"/>
      <c r="I21" s="147">
        <f>E21-G21</f>
        <v>26897.599999999977</v>
      </c>
      <c r="J21" s="147"/>
    </row>
    <row r="22" spans="1:13" ht="45" customHeight="1" x14ac:dyDescent="0.3">
      <c r="A22" s="33">
        <v>2</v>
      </c>
      <c r="B22" s="139"/>
      <c r="C22" s="139"/>
      <c r="D22" s="139"/>
      <c r="E22" s="153">
        <v>0</v>
      </c>
      <c r="F22" s="153"/>
      <c r="G22" s="153">
        <v>0</v>
      </c>
      <c r="H22" s="153"/>
      <c r="I22" s="154">
        <f>E22-G22</f>
        <v>0</v>
      </c>
      <c r="J22" s="154"/>
    </row>
    <row r="23" spans="1:13" x14ac:dyDescent="0.3">
      <c r="A23" s="33"/>
      <c r="B23" s="150" t="s">
        <v>21</v>
      </c>
      <c r="C23" s="150"/>
      <c r="D23" s="150"/>
      <c r="E23" s="147">
        <f>E21+E22</f>
        <v>907483.84</v>
      </c>
      <c r="F23" s="147"/>
      <c r="G23" s="147">
        <f>SUM(G21:H22)</f>
        <v>880586.23999999999</v>
      </c>
      <c r="H23" s="147"/>
      <c r="I23" s="147">
        <f>I21+I22</f>
        <v>26897.599999999977</v>
      </c>
      <c r="J23" s="147"/>
    </row>
    <row r="24" spans="1:13" ht="15.75" customHeight="1" x14ac:dyDescent="0.3">
      <c r="A24" s="33"/>
      <c r="B24" s="62" t="s">
        <v>85</v>
      </c>
      <c r="C24" s="70"/>
      <c r="D24" s="71"/>
      <c r="E24" s="54"/>
      <c r="F24" s="53"/>
      <c r="G24" s="54"/>
      <c r="H24" s="53"/>
      <c r="I24" s="72"/>
      <c r="J24" s="64">
        <v>107748.22</v>
      </c>
    </row>
    <row r="25" spans="1:13" x14ac:dyDescent="0.3">
      <c r="A25" s="32" t="s">
        <v>23</v>
      </c>
    </row>
    <row r="26" spans="1:13" ht="10.5" customHeight="1" x14ac:dyDescent="0.3"/>
    <row r="27" spans="1:13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3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5.83</v>
      </c>
      <c r="H28" s="149"/>
      <c r="I28" s="147">
        <f>G28*$C$7*12</f>
        <v>225005.35200000001</v>
      </c>
      <c r="J28" s="147"/>
    </row>
    <row r="29" spans="1:13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3.99</v>
      </c>
      <c r="H29" s="149"/>
      <c r="I29" s="147">
        <f>G29*$C$7*12</f>
        <v>153991.65600000002</v>
      </c>
      <c r="J29" s="147"/>
    </row>
    <row r="30" spans="1:13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40524.119999999995</v>
      </c>
      <c r="J30" s="147"/>
    </row>
    <row r="31" spans="1:13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4.3899999999999997</v>
      </c>
      <c r="H31" s="146"/>
      <c r="I31" s="147">
        <f t="shared" ref="I31:I36" si="0">G31*$C$7*12</f>
        <v>169429.41599999997</v>
      </c>
      <c r="J31" s="147"/>
      <c r="M31" t="s">
        <v>22</v>
      </c>
    </row>
    <row r="32" spans="1:13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2.16</v>
      </c>
      <c r="H32" s="146"/>
      <c r="I32" s="147">
        <f t="shared" si="0"/>
        <v>83363.90400000001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2.29</v>
      </c>
      <c r="H33" s="146"/>
      <c r="I33" s="147">
        <f t="shared" si="0"/>
        <v>88381.176000000007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0.42</v>
      </c>
      <c r="H34" s="146"/>
      <c r="I34" s="147">
        <f t="shared" si="0"/>
        <v>16209.647999999997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0.3</v>
      </c>
      <c r="H35" s="146"/>
      <c r="I35" s="147">
        <f t="shared" si="0"/>
        <v>11578.32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8490.768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1.85</v>
      </c>
      <c r="H37" s="146"/>
      <c r="I37" s="147">
        <v>38574</v>
      </c>
      <c r="J37" s="147"/>
    </row>
    <row r="38" spans="1:10" ht="21" customHeight="1" x14ac:dyDescent="0.3">
      <c r="A38" s="33"/>
      <c r="B38" s="148" t="s">
        <v>39</v>
      </c>
      <c r="C38" s="148"/>
      <c r="D38" s="148"/>
      <c r="E38" s="148"/>
      <c r="F38" s="33"/>
      <c r="G38" s="149">
        <f>SUM(G28:H37)</f>
        <v>22.500000000000004</v>
      </c>
      <c r="H38" s="149"/>
      <c r="I38" s="147">
        <f>I28+I29+I30+I31+I32+I33+I34+I35+I36+I37</f>
        <v>835548.36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275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644</v>
      </c>
      <c r="B48" s="206" t="s">
        <v>50</v>
      </c>
      <c r="C48" s="207"/>
      <c r="D48" s="207"/>
      <c r="E48" s="208">
        <v>758</v>
      </c>
      <c r="F48" s="207"/>
    </row>
    <row r="49" spans="1:6" s="209" customFormat="1" ht="30" customHeight="1" x14ac:dyDescent="0.3">
      <c r="A49" s="205" t="s">
        <v>605</v>
      </c>
      <c r="B49" s="206" t="s">
        <v>59</v>
      </c>
      <c r="C49" s="207"/>
      <c r="D49" s="207"/>
      <c r="E49" s="208">
        <v>257</v>
      </c>
      <c r="F49" s="207"/>
    </row>
    <row r="50" spans="1:6" s="209" customFormat="1" ht="30" customHeight="1" x14ac:dyDescent="0.3">
      <c r="A50" s="205" t="s">
        <v>451</v>
      </c>
      <c r="B50" s="206" t="s">
        <v>51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537</v>
      </c>
      <c r="B51" s="206" t="s">
        <v>50</v>
      </c>
      <c r="C51" s="207"/>
      <c r="D51" s="207"/>
      <c r="E51" s="208">
        <v>340</v>
      </c>
      <c r="F51" s="207"/>
    </row>
    <row r="52" spans="1:6" s="209" customFormat="1" ht="30" customHeight="1" x14ac:dyDescent="0.3">
      <c r="A52" s="205" t="s">
        <v>537</v>
      </c>
      <c r="B52" s="206" t="s">
        <v>59</v>
      </c>
      <c r="C52" s="207"/>
      <c r="D52" s="207"/>
      <c r="E52" s="208">
        <v>257</v>
      </c>
      <c r="F52" s="207"/>
    </row>
    <row r="53" spans="1:6" s="209" customFormat="1" ht="30" customHeight="1" x14ac:dyDescent="0.3">
      <c r="A53" s="205" t="s">
        <v>456</v>
      </c>
      <c r="B53" s="206" t="s">
        <v>93</v>
      </c>
      <c r="C53" s="210">
        <v>1185</v>
      </c>
      <c r="D53" s="207"/>
      <c r="E53" s="207"/>
      <c r="F53" s="207"/>
    </row>
    <row r="54" spans="1:6" s="209" customFormat="1" ht="30" customHeight="1" x14ac:dyDescent="0.3">
      <c r="A54" s="205" t="s">
        <v>541</v>
      </c>
      <c r="B54" s="206" t="s">
        <v>70</v>
      </c>
      <c r="C54" s="207"/>
      <c r="D54" s="208">
        <v>860</v>
      </c>
      <c r="E54" s="207"/>
      <c r="F54" s="207"/>
    </row>
    <row r="55" spans="1:6" s="209" customFormat="1" ht="30" customHeight="1" x14ac:dyDescent="0.3">
      <c r="A55" s="205" t="s">
        <v>651</v>
      </c>
      <c r="B55" s="206" t="s">
        <v>49</v>
      </c>
      <c r="C55" s="207"/>
      <c r="D55" s="208">
        <v>197.5</v>
      </c>
      <c r="E55" s="207"/>
      <c r="F55" s="207"/>
    </row>
    <row r="56" spans="1:6" s="209" customFormat="1" ht="30" customHeight="1" x14ac:dyDescent="0.3">
      <c r="A56" s="205" t="s">
        <v>463</v>
      </c>
      <c r="B56" s="206" t="s">
        <v>734</v>
      </c>
      <c r="C56" s="207"/>
      <c r="D56" s="207"/>
      <c r="E56" s="208">
        <v>395</v>
      </c>
      <c r="F56" s="207"/>
    </row>
    <row r="57" spans="1:6" s="209" customFormat="1" ht="30" customHeight="1" x14ac:dyDescent="0.3">
      <c r="A57" s="205" t="s">
        <v>546</v>
      </c>
      <c r="B57" s="206" t="s">
        <v>73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464</v>
      </c>
      <c r="B58" s="206" t="s">
        <v>53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465</v>
      </c>
      <c r="B59" s="206" t="s">
        <v>73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547</v>
      </c>
      <c r="B60" s="206" t="s">
        <v>50</v>
      </c>
      <c r="C60" s="207"/>
      <c r="D60" s="207"/>
      <c r="E60" s="208">
        <v>463</v>
      </c>
      <c r="F60" s="207"/>
    </row>
    <row r="61" spans="1:6" s="209" customFormat="1" ht="30" customHeight="1" x14ac:dyDescent="0.3">
      <c r="A61" s="205" t="s">
        <v>547</v>
      </c>
      <c r="B61" s="206" t="s">
        <v>486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548</v>
      </c>
      <c r="B62" s="206" t="s">
        <v>50</v>
      </c>
      <c r="C62" s="207"/>
      <c r="D62" s="207"/>
      <c r="E62" s="208">
        <v>463</v>
      </c>
      <c r="F62" s="207"/>
    </row>
    <row r="63" spans="1:6" s="209" customFormat="1" ht="30" customHeight="1" x14ac:dyDescent="0.3">
      <c r="A63" s="205" t="s">
        <v>466</v>
      </c>
      <c r="B63" s="206" t="s">
        <v>49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691</v>
      </c>
      <c r="B64" s="206" t="s">
        <v>611</v>
      </c>
      <c r="C64" s="207"/>
      <c r="D64" s="207"/>
      <c r="E64" s="208">
        <v>790</v>
      </c>
      <c r="F64" s="207"/>
    </row>
    <row r="65" spans="1:6" s="209" customFormat="1" ht="30" customHeight="1" x14ac:dyDescent="0.3">
      <c r="A65" s="205" t="s">
        <v>691</v>
      </c>
      <c r="B65" s="206" t="s">
        <v>49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613</v>
      </c>
      <c r="B66" s="206" t="s">
        <v>113</v>
      </c>
      <c r="C66" s="207"/>
      <c r="D66" s="207"/>
      <c r="E66" s="208">
        <v>395</v>
      </c>
      <c r="F66" s="207"/>
    </row>
    <row r="67" spans="1:6" s="209" customFormat="1" ht="30" customHeight="1" x14ac:dyDescent="0.3">
      <c r="A67" s="205" t="s">
        <v>468</v>
      </c>
      <c r="B67" s="206" t="s">
        <v>50</v>
      </c>
      <c r="C67" s="207"/>
      <c r="D67" s="207"/>
      <c r="E67" s="208">
        <v>429</v>
      </c>
      <c r="F67" s="207"/>
    </row>
    <row r="68" spans="1:6" s="209" customFormat="1" ht="30" customHeight="1" x14ac:dyDescent="0.3">
      <c r="A68" s="205" t="s">
        <v>552</v>
      </c>
      <c r="B68" s="206" t="s">
        <v>49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555</v>
      </c>
      <c r="B69" s="206" t="s">
        <v>49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614</v>
      </c>
      <c r="B70" s="206" t="s">
        <v>95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614</v>
      </c>
      <c r="B71" s="206" t="s">
        <v>65</v>
      </c>
      <c r="C71" s="207"/>
      <c r="D71" s="208">
        <v>790</v>
      </c>
      <c r="E71" s="207"/>
      <c r="F71" s="207"/>
    </row>
    <row r="72" spans="1:6" s="209" customFormat="1" ht="30" customHeight="1" x14ac:dyDescent="0.3">
      <c r="A72" s="205" t="s">
        <v>757</v>
      </c>
      <c r="B72" s="206" t="s">
        <v>59</v>
      </c>
      <c r="C72" s="207"/>
      <c r="D72" s="207"/>
      <c r="E72" s="208">
        <v>790</v>
      </c>
      <c r="F72" s="207"/>
    </row>
    <row r="73" spans="1:6" s="209" customFormat="1" ht="30" customHeight="1" x14ac:dyDescent="0.3">
      <c r="A73" s="205" t="s">
        <v>757</v>
      </c>
      <c r="B73" s="206" t="s">
        <v>51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558</v>
      </c>
      <c r="B74" s="206" t="s">
        <v>50</v>
      </c>
      <c r="C74" s="207"/>
      <c r="D74" s="207"/>
      <c r="E74" s="208">
        <v>425</v>
      </c>
      <c r="F74" s="207"/>
    </row>
    <row r="75" spans="1:6" s="209" customFormat="1" ht="30" customHeight="1" x14ac:dyDescent="0.3">
      <c r="A75" s="205" t="s">
        <v>562</v>
      </c>
      <c r="B75" s="206" t="s">
        <v>63</v>
      </c>
      <c r="C75" s="208">
        <v>410</v>
      </c>
      <c r="D75" s="207"/>
      <c r="E75" s="207"/>
      <c r="F75" s="207"/>
    </row>
    <row r="76" spans="1:6" s="209" customFormat="1" ht="30" customHeight="1" x14ac:dyDescent="0.3">
      <c r="A76" s="205" t="s">
        <v>839</v>
      </c>
      <c r="B76" s="206" t="s">
        <v>140</v>
      </c>
      <c r="C76" s="207"/>
      <c r="D76" s="207"/>
      <c r="E76" s="210">
        <v>1185</v>
      </c>
      <c r="F76" s="207"/>
    </row>
    <row r="77" spans="1:6" s="209" customFormat="1" ht="30" customHeight="1" x14ac:dyDescent="0.3">
      <c r="A77" s="205" t="s">
        <v>615</v>
      </c>
      <c r="B77" s="206" t="s">
        <v>49</v>
      </c>
      <c r="C77" s="207"/>
      <c r="D77" s="208">
        <v>790</v>
      </c>
      <c r="E77" s="207"/>
      <c r="F77" s="207"/>
    </row>
    <row r="78" spans="1:6" s="209" customFormat="1" ht="30" customHeight="1" x14ac:dyDescent="0.3">
      <c r="A78" s="205" t="s">
        <v>564</v>
      </c>
      <c r="B78" s="206" t="s">
        <v>50</v>
      </c>
      <c r="C78" s="207"/>
      <c r="D78" s="207"/>
      <c r="E78" s="208">
        <v>425</v>
      </c>
      <c r="F78" s="207"/>
    </row>
    <row r="79" spans="1:6" s="209" customFormat="1" ht="30" customHeight="1" x14ac:dyDescent="0.3">
      <c r="A79" s="205" t="s">
        <v>567</v>
      </c>
      <c r="B79" s="206" t="s">
        <v>840</v>
      </c>
      <c r="C79" s="207"/>
      <c r="D79" s="207"/>
      <c r="E79" s="210">
        <v>4076</v>
      </c>
      <c r="F79" s="207"/>
    </row>
    <row r="80" spans="1:6" s="209" customFormat="1" ht="30" customHeight="1" x14ac:dyDescent="0.3">
      <c r="A80" s="205" t="s">
        <v>568</v>
      </c>
      <c r="B80" s="206" t="s">
        <v>67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05" t="s">
        <v>569</v>
      </c>
      <c r="B81" s="206" t="s">
        <v>59</v>
      </c>
      <c r="C81" s="207"/>
      <c r="D81" s="207"/>
      <c r="E81" s="208">
        <v>425</v>
      </c>
      <c r="F81" s="207"/>
    </row>
    <row r="82" spans="1:6" s="209" customFormat="1" ht="30" customHeight="1" x14ac:dyDescent="0.3">
      <c r="A82" s="205" t="s">
        <v>572</v>
      </c>
      <c r="B82" s="206" t="s">
        <v>49</v>
      </c>
      <c r="C82" s="207"/>
      <c r="D82" s="208">
        <v>790</v>
      </c>
      <c r="E82" s="207"/>
      <c r="F82" s="207"/>
    </row>
    <row r="83" spans="1:6" s="209" customFormat="1" ht="30" customHeight="1" x14ac:dyDescent="0.3">
      <c r="A83" s="205" t="s">
        <v>841</v>
      </c>
      <c r="B83" s="206" t="s">
        <v>65</v>
      </c>
      <c r="C83" s="207"/>
      <c r="D83" s="208">
        <v>592.5</v>
      </c>
      <c r="E83" s="207"/>
      <c r="F83" s="207"/>
    </row>
    <row r="84" spans="1:6" s="209" customFormat="1" ht="30" customHeight="1" x14ac:dyDescent="0.3">
      <c r="A84" s="205" t="s">
        <v>813</v>
      </c>
      <c r="B84" s="206" t="s">
        <v>153</v>
      </c>
      <c r="C84" s="210">
        <v>3310</v>
      </c>
      <c r="D84" s="207"/>
      <c r="E84" s="207"/>
      <c r="F84" s="207"/>
    </row>
    <row r="85" spans="1:6" s="209" customFormat="1" ht="30" customHeight="1" x14ac:dyDescent="0.3">
      <c r="A85" s="205" t="s">
        <v>721</v>
      </c>
      <c r="B85" s="206" t="s">
        <v>480</v>
      </c>
      <c r="C85" s="207"/>
      <c r="D85" s="210">
        <v>14220</v>
      </c>
      <c r="E85" s="207"/>
      <c r="F85" s="207"/>
    </row>
    <row r="86" spans="1:6" s="209" customFormat="1" ht="30" customHeight="1" x14ac:dyDescent="0.3">
      <c r="A86" s="205" t="s">
        <v>483</v>
      </c>
      <c r="B86" s="206" t="s">
        <v>70</v>
      </c>
      <c r="C86" s="207"/>
      <c r="D86" s="210">
        <v>1556</v>
      </c>
      <c r="E86" s="207"/>
      <c r="F86" s="207"/>
    </row>
    <row r="87" spans="1:6" s="209" customFormat="1" ht="30" customHeight="1" x14ac:dyDescent="0.3">
      <c r="A87" s="205" t="s">
        <v>712</v>
      </c>
      <c r="B87" s="206" t="s">
        <v>104</v>
      </c>
      <c r="C87" s="207"/>
      <c r="D87" s="208">
        <v>807.8</v>
      </c>
      <c r="E87" s="207"/>
      <c r="F87" s="207"/>
    </row>
    <row r="88" spans="1:6" s="209" customFormat="1" ht="30" customHeight="1" x14ac:dyDescent="0.3">
      <c r="A88" s="205" t="s">
        <v>712</v>
      </c>
      <c r="B88" s="206" t="s">
        <v>70</v>
      </c>
      <c r="C88" s="207"/>
      <c r="D88" s="208">
        <v>395</v>
      </c>
      <c r="E88" s="207"/>
      <c r="F88" s="207"/>
    </row>
    <row r="89" spans="1:6" s="209" customFormat="1" ht="30" customHeight="1" x14ac:dyDescent="0.3">
      <c r="A89" s="205" t="s">
        <v>669</v>
      </c>
      <c r="B89" s="206" t="s">
        <v>73</v>
      </c>
      <c r="C89" s="207"/>
      <c r="D89" s="208">
        <v>395</v>
      </c>
      <c r="E89" s="207"/>
      <c r="F89" s="207"/>
    </row>
    <row r="90" spans="1:6" s="209" customFormat="1" ht="30" customHeight="1" x14ac:dyDescent="0.3">
      <c r="A90" s="205" t="s">
        <v>842</v>
      </c>
      <c r="B90" s="206" t="s">
        <v>109</v>
      </c>
      <c r="C90" s="207"/>
      <c r="D90" s="208">
        <v>592.5</v>
      </c>
      <c r="E90" s="207"/>
      <c r="F90" s="207"/>
    </row>
    <row r="91" spans="1:6" s="209" customFormat="1" ht="30" customHeight="1" x14ac:dyDescent="0.3">
      <c r="A91" s="205" t="s">
        <v>726</v>
      </c>
      <c r="B91" s="206" t="s">
        <v>52</v>
      </c>
      <c r="C91" s="207"/>
      <c r="D91" s="208">
        <v>790</v>
      </c>
      <c r="E91" s="207"/>
      <c r="F91" s="207"/>
    </row>
    <row r="92" spans="1:6" s="209" customFormat="1" ht="30" customHeight="1" x14ac:dyDescent="0.3">
      <c r="A92" s="205" t="s">
        <v>726</v>
      </c>
      <c r="B92" s="206" t="s">
        <v>49</v>
      </c>
      <c r="C92" s="207"/>
      <c r="D92" s="210">
        <v>1185</v>
      </c>
      <c r="E92" s="207"/>
      <c r="F92" s="207"/>
    </row>
    <row r="93" spans="1:6" s="209" customFormat="1" ht="30" customHeight="1" x14ac:dyDescent="0.3">
      <c r="A93" s="205" t="s">
        <v>715</v>
      </c>
      <c r="B93" s="206" t="s">
        <v>486</v>
      </c>
      <c r="C93" s="207"/>
      <c r="D93" s="208">
        <v>197.5</v>
      </c>
      <c r="E93" s="207"/>
      <c r="F93" s="207"/>
    </row>
    <row r="94" spans="1:6" s="209" customFormat="1" ht="30" customHeight="1" x14ac:dyDescent="0.3">
      <c r="A94" s="205" t="s">
        <v>628</v>
      </c>
      <c r="B94" s="206" t="s">
        <v>50</v>
      </c>
      <c r="C94" s="207"/>
      <c r="D94" s="207"/>
      <c r="E94" s="208">
        <v>440</v>
      </c>
      <c r="F94" s="207"/>
    </row>
    <row r="95" spans="1:6" s="209" customFormat="1" ht="30" customHeight="1" x14ac:dyDescent="0.3">
      <c r="A95" s="205" t="s">
        <v>630</v>
      </c>
      <c r="B95" s="206" t="s">
        <v>153</v>
      </c>
      <c r="C95" s="210">
        <v>2500</v>
      </c>
      <c r="D95" s="207"/>
      <c r="E95" s="207"/>
      <c r="F95" s="207"/>
    </row>
    <row r="96" spans="1:6" s="209" customFormat="1" ht="30" customHeight="1" x14ac:dyDescent="0.3">
      <c r="A96" s="205" t="s">
        <v>495</v>
      </c>
      <c r="B96" s="206" t="s">
        <v>60</v>
      </c>
      <c r="C96" s="207"/>
      <c r="D96" s="208">
        <v>395</v>
      </c>
      <c r="E96" s="207"/>
      <c r="F96" s="207"/>
    </row>
    <row r="97" spans="1:6" s="209" customFormat="1" ht="30" customHeight="1" x14ac:dyDescent="0.3">
      <c r="A97" s="205" t="s">
        <v>496</v>
      </c>
      <c r="B97" s="206" t="s">
        <v>50</v>
      </c>
      <c r="C97" s="207"/>
      <c r="D97" s="207"/>
      <c r="E97" s="210">
        <v>1155</v>
      </c>
      <c r="F97" s="207"/>
    </row>
    <row r="98" spans="1:6" s="209" customFormat="1" ht="30" customHeight="1" x14ac:dyDescent="0.3">
      <c r="A98" s="205" t="s">
        <v>677</v>
      </c>
      <c r="B98" s="206" t="s">
        <v>81</v>
      </c>
      <c r="C98" s="207"/>
      <c r="D98" s="208">
        <v>395</v>
      </c>
      <c r="E98" s="207"/>
      <c r="F98" s="207"/>
    </row>
    <row r="99" spans="1:6" s="209" customFormat="1" ht="30" customHeight="1" x14ac:dyDescent="0.3">
      <c r="A99" s="205" t="s">
        <v>500</v>
      </c>
      <c r="B99" s="206" t="s">
        <v>291</v>
      </c>
      <c r="C99" s="210">
        <v>1285.5</v>
      </c>
      <c r="D99" s="207"/>
      <c r="E99" s="207"/>
      <c r="F99" s="207"/>
    </row>
    <row r="100" spans="1:6" s="209" customFormat="1" ht="30" customHeight="1" x14ac:dyDescent="0.3">
      <c r="A100" s="205" t="s">
        <v>679</v>
      </c>
      <c r="B100" s="206" t="s">
        <v>53</v>
      </c>
      <c r="C100" s="207"/>
      <c r="D100" s="210">
        <v>1823</v>
      </c>
      <c r="E100" s="207"/>
      <c r="F100" s="207"/>
    </row>
    <row r="101" spans="1:6" s="209" customFormat="1" ht="30" customHeight="1" x14ac:dyDescent="0.3">
      <c r="A101" s="205" t="s">
        <v>504</v>
      </c>
      <c r="B101" s="206" t="s">
        <v>49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776</v>
      </c>
      <c r="B102" s="206" t="s">
        <v>77</v>
      </c>
      <c r="C102" s="208">
        <v>410</v>
      </c>
      <c r="D102" s="207"/>
      <c r="E102" s="207"/>
      <c r="F102" s="207"/>
    </row>
    <row r="103" spans="1:6" s="209" customFormat="1" ht="30" customHeight="1" x14ac:dyDescent="0.3">
      <c r="A103" s="205" t="s">
        <v>638</v>
      </c>
      <c r="B103" s="206" t="s">
        <v>53</v>
      </c>
      <c r="C103" s="207"/>
      <c r="D103" s="210">
        <v>2163</v>
      </c>
      <c r="E103" s="207"/>
      <c r="F103" s="207"/>
    </row>
    <row r="104" spans="1:6" s="209" customFormat="1" ht="30" customHeight="1" x14ac:dyDescent="0.3">
      <c r="A104" s="205" t="s">
        <v>683</v>
      </c>
      <c r="B104" s="206" t="s">
        <v>67</v>
      </c>
      <c r="C104" s="207"/>
      <c r="D104" s="208">
        <v>395</v>
      </c>
      <c r="E104" s="207"/>
      <c r="F104" s="207"/>
    </row>
    <row r="105" spans="1:6" s="209" customFormat="1" ht="30" customHeight="1" x14ac:dyDescent="0.3">
      <c r="A105" s="205" t="s">
        <v>683</v>
      </c>
      <c r="B105" s="206" t="s">
        <v>96</v>
      </c>
      <c r="C105" s="208">
        <v>485</v>
      </c>
      <c r="D105" s="207"/>
      <c r="E105" s="207"/>
      <c r="F105" s="207"/>
    </row>
    <row r="106" spans="1:6" s="209" customFormat="1" ht="30" customHeight="1" x14ac:dyDescent="0.3">
      <c r="A106" s="205" t="s">
        <v>684</v>
      </c>
      <c r="B106" s="206" t="s">
        <v>49</v>
      </c>
      <c r="C106" s="207"/>
      <c r="D106" s="208">
        <v>395</v>
      </c>
      <c r="E106" s="207"/>
      <c r="F106" s="207"/>
    </row>
    <row r="107" spans="1:6" s="209" customFormat="1" ht="30" customHeight="1" x14ac:dyDescent="0.3">
      <c r="A107" s="205" t="s">
        <v>511</v>
      </c>
      <c r="B107" s="206" t="s">
        <v>49</v>
      </c>
      <c r="C107" s="207"/>
      <c r="D107" s="208">
        <v>395</v>
      </c>
      <c r="E107" s="207"/>
      <c r="F107" s="207"/>
    </row>
    <row r="108" spans="1:6" s="209" customFormat="1" ht="30" customHeight="1" x14ac:dyDescent="0.3">
      <c r="A108" s="205" t="s">
        <v>728</v>
      </c>
      <c r="B108" s="206" t="s">
        <v>66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596</v>
      </c>
      <c r="B109" s="206" t="s">
        <v>769</v>
      </c>
      <c r="C109" s="210">
        <v>3255.7</v>
      </c>
      <c r="D109" s="207"/>
      <c r="E109" s="207"/>
      <c r="F109" s="207"/>
    </row>
    <row r="110" spans="1:6" s="209" customFormat="1" ht="30" customHeight="1" x14ac:dyDescent="0.3">
      <c r="A110" s="205" t="s">
        <v>513</v>
      </c>
      <c r="B110" s="206" t="s">
        <v>130</v>
      </c>
      <c r="C110" s="207"/>
      <c r="D110" s="207"/>
      <c r="E110" s="208">
        <v>395</v>
      </c>
      <c r="F110" s="207"/>
    </row>
    <row r="111" spans="1:6" s="209" customFormat="1" ht="30" customHeight="1" x14ac:dyDescent="0.3">
      <c r="A111" s="205" t="s">
        <v>729</v>
      </c>
      <c r="B111" s="206" t="s">
        <v>49</v>
      </c>
      <c r="C111" s="207"/>
      <c r="D111" s="208">
        <v>395</v>
      </c>
      <c r="E111" s="207"/>
      <c r="F111" s="207"/>
    </row>
    <row r="112" spans="1:6" s="209" customFormat="1" ht="30" customHeight="1" x14ac:dyDescent="0.3">
      <c r="A112" s="205" t="s">
        <v>516</v>
      </c>
      <c r="B112" s="206" t="s">
        <v>138</v>
      </c>
      <c r="C112" s="210">
        <v>2849</v>
      </c>
      <c r="D112" s="207"/>
      <c r="E112" s="207"/>
      <c r="F112" s="207"/>
    </row>
    <row r="113" spans="1:6" s="209" customFormat="1" ht="30" customHeight="1" x14ac:dyDescent="0.3">
      <c r="A113" s="205" t="s">
        <v>517</v>
      </c>
      <c r="B113" s="206" t="s">
        <v>143</v>
      </c>
      <c r="C113" s="207"/>
      <c r="D113" s="207"/>
      <c r="E113" s="210">
        <v>1553</v>
      </c>
      <c r="F113" s="207"/>
    </row>
    <row r="114" spans="1:6" s="209" customFormat="1" ht="30" customHeight="1" x14ac:dyDescent="0.3">
      <c r="A114" s="205" t="s">
        <v>780</v>
      </c>
      <c r="B114" s="206" t="s">
        <v>143</v>
      </c>
      <c r="C114" s="207"/>
      <c r="D114" s="207"/>
      <c r="E114" s="208">
        <v>323</v>
      </c>
      <c r="F114" s="207"/>
    </row>
    <row r="115" spans="1:6" s="209" customFormat="1" ht="30" customHeight="1" x14ac:dyDescent="0.3">
      <c r="A115" s="205" t="s">
        <v>521</v>
      </c>
      <c r="B115" s="206" t="s">
        <v>549</v>
      </c>
      <c r="C115" s="208">
        <v>395</v>
      </c>
      <c r="D115" s="207"/>
      <c r="E115" s="207"/>
      <c r="F115" s="207"/>
    </row>
    <row r="116" spans="1:6" s="209" customFormat="1" ht="30" customHeight="1" x14ac:dyDescent="0.3">
      <c r="A116" s="205" t="s">
        <v>523</v>
      </c>
      <c r="B116" s="206" t="s">
        <v>109</v>
      </c>
      <c r="C116" s="207"/>
      <c r="D116" s="208">
        <v>395</v>
      </c>
      <c r="E116" s="207"/>
      <c r="F116" s="207"/>
    </row>
    <row r="117" spans="1:6" s="209" customFormat="1" ht="30" customHeight="1" x14ac:dyDescent="0.3">
      <c r="A117" s="205" t="s">
        <v>523</v>
      </c>
      <c r="B117" s="206" t="s">
        <v>49</v>
      </c>
      <c r="C117" s="207"/>
      <c r="D117" s="208">
        <v>395</v>
      </c>
      <c r="E117" s="207"/>
      <c r="F117" s="207"/>
    </row>
    <row r="118" spans="1:6" s="209" customFormat="1" ht="30" customHeight="1" thickBot="1" x14ac:dyDescent="0.35">
      <c r="A118" s="205" t="s">
        <v>602</v>
      </c>
      <c r="B118" s="206" t="s">
        <v>49</v>
      </c>
      <c r="C118" s="207"/>
      <c r="D118" s="208">
        <v>395</v>
      </c>
      <c r="E118" s="207"/>
      <c r="F118" s="207"/>
    </row>
    <row r="119" spans="1:6" s="209" customFormat="1" ht="30" customHeight="1" x14ac:dyDescent="0.3">
      <c r="A119" s="211" t="s">
        <v>82</v>
      </c>
      <c r="B119" s="211"/>
      <c r="C119" s="212">
        <v>16085.2</v>
      </c>
      <c r="D119" s="212">
        <v>37112.800000000003</v>
      </c>
      <c r="E119" s="212">
        <v>15739</v>
      </c>
      <c r="F119" s="213"/>
    </row>
    <row r="120" spans="1:6" s="209" customFormat="1" ht="30" customHeight="1" x14ac:dyDescent="0.3">
      <c r="A120" s="214" t="s">
        <v>21</v>
      </c>
      <c r="B120" s="214"/>
      <c r="C120" s="214"/>
      <c r="D120" s="214"/>
      <c r="E120" s="214"/>
      <c r="F120" s="215">
        <v>68937</v>
      </c>
    </row>
    <row r="121" spans="1:6" s="209" customFormat="1" ht="30" customHeight="1" x14ac:dyDescent="0.3">
      <c r="A121" s="68"/>
      <c r="B121" s="68"/>
      <c r="C121" s="68"/>
      <c r="D121" s="68"/>
      <c r="E121" s="68"/>
      <c r="F121" s="68"/>
    </row>
    <row r="122" spans="1:6" s="209" customFormat="1" ht="30" customHeight="1" x14ac:dyDescent="0.3">
      <c r="A122" s="68"/>
      <c r="B122" s="68"/>
      <c r="C122" s="68"/>
      <c r="D122" s="68"/>
      <c r="E122" s="68"/>
      <c r="F122" s="68"/>
    </row>
    <row r="123" spans="1:6" s="209" customFormat="1" ht="30" customHeight="1" x14ac:dyDescent="0.3">
      <c r="A123" s="68"/>
      <c r="B123" s="68"/>
      <c r="C123" s="68"/>
      <c r="D123" s="68"/>
      <c r="E123" s="68"/>
      <c r="F123" s="68"/>
    </row>
    <row r="124" spans="1:6" s="209" customFormat="1" ht="30" customHeight="1" x14ac:dyDescent="0.3">
      <c r="A124" s="68"/>
      <c r="B124" s="68"/>
      <c r="C124" s="68"/>
      <c r="D124" s="68"/>
      <c r="E124" s="68"/>
      <c r="F124" s="68"/>
    </row>
    <row r="125" spans="1:6" s="209" customFormat="1" ht="30" customHeight="1" x14ac:dyDescent="0.3">
      <c r="A125" s="68"/>
      <c r="B125" s="68"/>
      <c r="C125" s="68"/>
      <c r="D125" s="68"/>
      <c r="E125" s="68"/>
      <c r="F125" s="68"/>
    </row>
    <row r="126" spans="1:6" s="209" customFormat="1" ht="30" customHeight="1" x14ac:dyDescent="0.3"/>
    <row r="127" spans="1:6" s="209" customFormat="1" ht="30" customHeight="1" x14ac:dyDescent="0.3"/>
    <row r="128" spans="1:6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19:B119"/>
    <mergeCell ref="A120:E12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50"/>
    <pageSetUpPr fitToPage="1"/>
  </sheetPr>
  <dimension ref="A1:J246"/>
  <sheetViews>
    <sheetView topLeftCell="A14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4.5546875" customWidth="1"/>
    <col min="7" max="7" width="8.6640625" customWidth="1"/>
    <col min="8" max="8" width="4.109375" customWidth="1"/>
    <col min="9" max="9" width="8.664062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277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313.3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29246.959999999999</v>
      </c>
      <c r="F21" s="152"/>
      <c r="G21" s="152">
        <v>22856.42</v>
      </c>
      <c r="H21" s="152"/>
      <c r="I21" s="147">
        <f>E21-G21</f>
        <v>6390.5400000000009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/>
      <c r="F23" s="147"/>
      <c r="G23" s="147">
        <f>G21+G22</f>
        <v>22856.42</v>
      </c>
      <c r="H23" s="147"/>
      <c r="I23" s="147">
        <f>I21+I22</f>
        <v>6390.5400000000009</v>
      </c>
      <c r="J23" s="147"/>
    </row>
    <row r="24" spans="1:10" ht="15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11817.81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17895.696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3947.5800000000004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375.96000000000004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1729.4160000000002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1090.2840000000001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827.11200000000008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6654.4920000000002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32520.54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278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691</v>
      </c>
      <c r="B47" s="45" t="s">
        <v>136</v>
      </c>
      <c r="C47" s="47">
        <v>506.6</v>
      </c>
      <c r="D47" s="46"/>
      <c r="E47" s="46"/>
      <c r="F47" s="46"/>
    </row>
    <row r="48" spans="1:10" s="209" customFormat="1" ht="30" customHeight="1" x14ac:dyDescent="0.3">
      <c r="A48" s="205" t="s">
        <v>614</v>
      </c>
      <c r="B48" s="206" t="s">
        <v>147</v>
      </c>
      <c r="C48" s="210">
        <v>3670</v>
      </c>
      <c r="D48" s="207"/>
      <c r="E48" s="207"/>
      <c r="F48" s="207"/>
    </row>
    <row r="49" spans="1:6" s="209" customFormat="1" ht="30" customHeight="1" x14ac:dyDescent="0.3">
      <c r="A49" s="205" t="s">
        <v>562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575</v>
      </c>
      <c r="B50" s="206" t="s">
        <v>97</v>
      </c>
      <c r="C50" s="210">
        <v>9848.35</v>
      </c>
      <c r="D50" s="207"/>
      <c r="E50" s="207"/>
      <c r="F50" s="207"/>
    </row>
    <row r="51" spans="1:6" s="209" customFormat="1" ht="30" customHeight="1" x14ac:dyDescent="0.3">
      <c r="A51" s="205" t="s">
        <v>578</v>
      </c>
      <c r="B51" s="206" t="s">
        <v>831</v>
      </c>
      <c r="C51" s="210">
        <v>2659.4</v>
      </c>
      <c r="D51" s="207"/>
      <c r="E51" s="207"/>
      <c r="F51" s="207"/>
    </row>
    <row r="52" spans="1:6" s="209" customFormat="1" ht="30" customHeight="1" x14ac:dyDescent="0.3">
      <c r="A52" s="205" t="s">
        <v>776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05" t="s">
        <v>517</v>
      </c>
      <c r="B53" s="206" t="s">
        <v>843</v>
      </c>
      <c r="C53" s="210">
        <v>2107</v>
      </c>
      <c r="D53" s="207"/>
      <c r="E53" s="207"/>
      <c r="F53" s="207"/>
    </row>
    <row r="54" spans="1:6" s="209" customFormat="1" ht="30" customHeight="1" thickBot="1" x14ac:dyDescent="0.35">
      <c r="A54" s="205" t="s">
        <v>782</v>
      </c>
      <c r="B54" s="206" t="s">
        <v>632</v>
      </c>
      <c r="C54" s="210">
        <v>5770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2">
        <v>25176.35</v>
      </c>
      <c r="D55" s="213"/>
      <c r="E55" s="213"/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25176.35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50"/>
    <pageSetUpPr fitToPage="1"/>
  </sheetPr>
  <dimension ref="A1:J246"/>
  <sheetViews>
    <sheetView topLeftCell="A13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0" width="11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279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1961</v>
      </c>
    </row>
    <row r="7" spans="1:10" x14ac:dyDescent="0.3">
      <c r="A7" t="s">
        <v>7</v>
      </c>
      <c r="C7" s="24">
        <v>316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44739.35</v>
      </c>
      <c r="F21" s="152"/>
      <c r="G21" s="152">
        <v>41190.129999999997</v>
      </c>
      <c r="H21" s="152"/>
      <c r="I21" s="147">
        <f>E21-G21</f>
        <v>3549.2200000000012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44739.35</v>
      </c>
      <c r="F23" s="147"/>
      <c r="G23" s="147">
        <f>G21+G22</f>
        <v>41190.129999999997</v>
      </c>
      <c r="H23" s="147"/>
      <c r="I23" s="147">
        <f>I21+I22</f>
        <v>3549.2200000000012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19441.36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18732.480000000003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73">
        <f>G29*$C$7*12</f>
        <v>5650.08</v>
      </c>
      <c r="J29" s="174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73">
        <f>G30*$C$7*12</f>
        <v>3981.6000000000004</v>
      </c>
      <c r="J30" s="174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73">
        <f t="shared" ref="I31:I37" si="0">G31*$C$7*12</f>
        <v>3754.08</v>
      </c>
      <c r="J31" s="174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73">
        <f t="shared" si="0"/>
        <v>0</v>
      </c>
      <c r="J32" s="174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73">
        <f t="shared" si="0"/>
        <v>0</v>
      </c>
      <c r="J33" s="174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73">
        <f t="shared" si="0"/>
        <v>1744.3200000000002</v>
      </c>
      <c r="J34" s="174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73">
        <f t="shared" si="0"/>
        <v>1099.68</v>
      </c>
      <c r="J35" s="174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73">
        <f t="shared" si="0"/>
        <v>834.24</v>
      </c>
      <c r="J36" s="174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73">
        <f t="shared" si="0"/>
        <v>6711.84</v>
      </c>
      <c r="J37" s="174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73">
        <f>I28+I29+I30+I31+I32+I33+I34+I35+I36+I37</f>
        <v>42508.320000000007</v>
      </c>
      <c r="J38" s="174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280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562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thickBot="1" x14ac:dyDescent="0.35">
      <c r="A49" s="205" t="s">
        <v>776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3"/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7">
        <v>615</v>
      </c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1:E5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50:B50"/>
    <mergeCell ref="B37:E37"/>
    <mergeCell ref="G37:H37"/>
    <mergeCell ref="I37:J37"/>
    <mergeCell ref="B38:E38"/>
    <mergeCell ref="G38:H38"/>
    <mergeCell ref="I38:J38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pageSetUpPr fitToPage="1"/>
  </sheetPr>
  <dimension ref="A1:J246"/>
  <sheetViews>
    <sheetView topLeftCell="A24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3" width="10.21875" customWidth="1"/>
    <col min="4" max="4" width="10.109375" customWidth="1"/>
    <col min="5" max="5" width="12.5546875" hidden="1" customWidth="1"/>
    <col min="6" max="6" width="17.2187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281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1961</v>
      </c>
    </row>
    <row r="7" spans="1:10" x14ac:dyDescent="0.3">
      <c r="A7" t="s">
        <v>7</v>
      </c>
      <c r="C7" s="24">
        <v>332.8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42425.37</v>
      </c>
      <c r="F21" s="152"/>
      <c r="G21" s="152">
        <v>45252.55</v>
      </c>
      <c r="H21" s="152"/>
      <c r="I21" s="147">
        <f>E21-G21</f>
        <v>-2827.1800000000003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42425.37</v>
      </c>
      <c r="F23" s="147"/>
      <c r="G23" s="147">
        <f>G21+G22</f>
        <v>45252.55</v>
      </c>
      <c r="H23" s="147"/>
      <c r="I23" s="147">
        <f>I21+I22</f>
        <v>-2827.1800000000003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29719.56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19728.384000000002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5950.4639999999999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4193.2800000000007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3953.6639999999998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1837.0560000000003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1158.144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878.5920000000001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7068.6720000000005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44768.255999999994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282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562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701</v>
      </c>
      <c r="B48" s="206" t="s">
        <v>50</v>
      </c>
      <c r="C48" s="207"/>
      <c r="D48" s="207"/>
      <c r="E48" s="208">
        <v>404</v>
      </c>
      <c r="F48" s="207"/>
    </row>
    <row r="49" spans="1:6" s="209" customFormat="1" ht="30" customHeight="1" thickBot="1" x14ac:dyDescent="0.35">
      <c r="A49" s="205" t="s">
        <v>776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6">
        <v>404</v>
      </c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1019</v>
      </c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A50:B50"/>
    <mergeCell ref="A51:E51"/>
    <mergeCell ref="B35:E35"/>
    <mergeCell ref="G35:H35"/>
    <mergeCell ref="B37:E37"/>
    <mergeCell ref="G37:H37"/>
    <mergeCell ref="I37:J37"/>
    <mergeCell ref="B38:E38"/>
    <mergeCell ref="G38:H38"/>
    <mergeCell ref="I38:J38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50"/>
    <pageSetUpPr fitToPage="1"/>
  </sheetPr>
  <dimension ref="A1:J246"/>
  <sheetViews>
    <sheetView topLeftCell="A21" zoomScale="70" zoomScaleNormal="70" workbookViewId="0">
      <selection activeCell="I29" sqref="I29:J29"/>
    </sheetView>
  </sheetViews>
  <sheetFormatPr defaultRowHeight="14.4" x14ac:dyDescent="0.3"/>
  <cols>
    <col min="1" max="1" width="11.77734375" customWidth="1"/>
    <col min="2" max="2" width="20.44140625" customWidth="1"/>
    <col min="3" max="3" width="37.5546875" customWidth="1"/>
    <col min="4" max="4" width="10.21875" customWidth="1"/>
    <col min="5" max="5" width="8.6640625" customWidth="1"/>
    <col min="6" max="6" width="12" customWidth="1"/>
    <col min="7" max="7" width="11.21875" customWidth="1"/>
    <col min="8" max="8" width="4.109375" customWidth="1"/>
    <col min="9" max="9" width="8.6640625" customWidth="1"/>
    <col min="10" max="10" width="9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283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1961</v>
      </c>
    </row>
    <row r="7" spans="1:10" x14ac:dyDescent="0.3">
      <c r="A7" t="s">
        <v>7</v>
      </c>
      <c r="C7" s="24">
        <v>314.2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43925.2</v>
      </c>
      <c r="F21" s="152"/>
      <c r="G21" s="152">
        <v>41195.14</v>
      </c>
      <c r="H21" s="152"/>
      <c r="I21" s="147">
        <f>E21-G21</f>
        <v>2730.0599999999977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43925.2</v>
      </c>
      <c r="F23" s="147"/>
      <c r="G23" s="147">
        <f>G21+G22</f>
        <v>41195.14</v>
      </c>
      <c r="H23" s="147"/>
      <c r="I23" s="147">
        <f>I21+I22</f>
        <v>2730.0599999999977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3533.88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18625.776000000002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5617.8959999999997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3958.92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3732.6959999999999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1734.384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1093.4159999999999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829.48799999999994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6673.6080000000002</v>
      </c>
      <c r="J37" s="147"/>
    </row>
    <row r="38" spans="1:10" ht="19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42266.184000000001</v>
      </c>
      <c r="J38" s="147"/>
    </row>
    <row r="39" spans="1:10" x14ac:dyDescent="0.3">
      <c r="A39" s="39"/>
      <c r="B39" s="39"/>
      <c r="C39" s="39"/>
      <c r="D39" s="39"/>
      <c r="E39" s="39"/>
      <c r="F39" s="39"/>
      <c r="G39" s="39"/>
    </row>
    <row r="40" spans="1:10" ht="20.399999999999999" x14ac:dyDescent="0.35">
      <c r="A40" s="73"/>
      <c r="B40" s="39"/>
      <c r="C40" s="39"/>
      <c r="D40" s="39"/>
      <c r="E40" s="39"/>
      <c r="F40" s="39"/>
      <c r="G40" s="39"/>
    </row>
    <row r="41" spans="1:10" ht="21" x14ac:dyDescent="0.4">
      <c r="A41" s="39"/>
      <c r="B41" s="134" t="s">
        <v>40</v>
      </c>
      <c r="C41" s="134"/>
      <c r="D41" s="134"/>
      <c r="E41" s="134"/>
      <c r="F41" s="134"/>
      <c r="G41" s="134"/>
    </row>
    <row r="42" spans="1:10" x14ac:dyDescent="0.3">
      <c r="A42" s="39"/>
      <c r="B42" s="39"/>
      <c r="C42" s="39"/>
      <c r="D42" s="39"/>
      <c r="E42" s="39"/>
      <c r="F42" s="39"/>
      <c r="G42" s="39"/>
    </row>
    <row r="43" spans="1:10" ht="17.399999999999999" x14ac:dyDescent="0.3">
      <c r="A43" s="39"/>
      <c r="B43" s="40" t="s">
        <v>284</v>
      </c>
      <c r="C43" s="39"/>
      <c r="D43" s="39"/>
      <c r="E43" s="39"/>
      <c r="F43" s="39"/>
      <c r="G43" s="39"/>
    </row>
    <row r="44" spans="1:10" x14ac:dyDescent="0.3">
      <c r="A44" s="39"/>
      <c r="B44" s="39"/>
      <c r="C44" s="39"/>
      <c r="D44" s="39"/>
      <c r="E44" s="39"/>
      <c r="F44" s="39"/>
      <c r="G44" s="39"/>
    </row>
    <row r="45" spans="1:10" ht="17.399999999999999" x14ac:dyDescent="0.3">
      <c r="A45" s="39"/>
      <c r="B45" s="40" t="s">
        <v>448</v>
      </c>
      <c r="C45" s="39"/>
      <c r="D45" s="39"/>
      <c r="E45" s="39"/>
      <c r="F45" s="39"/>
      <c r="G45" s="39"/>
    </row>
    <row r="46" spans="1:10" ht="15" thickBot="1" x14ac:dyDescent="0.35">
      <c r="A46" s="39"/>
      <c r="B46" s="39"/>
      <c r="C46" s="39"/>
      <c r="D46" s="39"/>
      <c r="E46" s="39"/>
      <c r="F46" s="39"/>
      <c r="G46" s="39"/>
    </row>
    <row r="47" spans="1:10" ht="41.4" thickBot="1" x14ac:dyDescent="0.35">
      <c r="A47" s="39"/>
      <c r="B47" s="41" t="s">
        <v>43</v>
      </c>
      <c r="C47" s="42" t="s">
        <v>44</v>
      </c>
      <c r="D47" s="42" t="s">
        <v>45</v>
      </c>
      <c r="E47" s="42" t="s">
        <v>46</v>
      </c>
      <c r="F47" s="42" t="s">
        <v>47</v>
      </c>
      <c r="G47" s="43" t="s">
        <v>48</v>
      </c>
    </row>
    <row r="48" spans="1:10" s="209" customFormat="1" ht="30" customHeight="1" x14ac:dyDescent="0.3">
      <c r="A48" s="68"/>
      <c r="B48" s="205" t="s">
        <v>555</v>
      </c>
      <c r="C48" s="206" t="s">
        <v>99</v>
      </c>
      <c r="D48" s="210">
        <v>1580</v>
      </c>
      <c r="E48" s="207"/>
      <c r="F48" s="207"/>
      <c r="G48" s="207"/>
    </row>
    <row r="49" spans="1:7" s="209" customFormat="1" ht="30" customHeight="1" x14ac:dyDescent="0.3">
      <c r="A49" s="68"/>
      <c r="B49" s="205" t="s">
        <v>562</v>
      </c>
      <c r="C49" s="206" t="s">
        <v>63</v>
      </c>
      <c r="D49" s="208">
        <v>205</v>
      </c>
      <c r="E49" s="207"/>
      <c r="F49" s="207"/>
      <c r="G49" s="207"/>
    </row>
    <row r="50" spans="1:7" s="209" customFormat="1" ht="30" customHeight="1" x14ac:dyDescent="0.3">
      <c r="A50" s="68"/>
      <c r="B50" s="205" t="s">
        <v>722</v>
      </c>
      <c r="C50" s="206" t="s">
        <v>113</v>
      </c>
      <c r="D50" s="207"/>
      <c r="E50" s="207"/>
      <c r="F50" s="208">
        <v>592.5</v>
      </c>
      <c r="G50" s="207"/>
    </row>
    <row r="51" spans="1:7" s="209" customFormat="1" ht="30" customHeight="1" x14ac:dyDescent="0.3">
      <c r="A51" s="68"/>
      <c r="B51" s="205" t="s">
        <v>669</v>
      </c>
      <c r="C51" s="206" t="s">
        <v>99</v>
      </c>
      <c r="D51" s="208">
        <v>415</v>
      </c>
      <c r="E51" s="207"/>
      <c r="F51" s="207"/>
      <c r="G51" s="207"/>
    </row>
    <row r="52" spans="1:7" s="209" customFormat="1" ht="30" customHeight="1" x14ac:dyDescent="0.3">
      <c r="A52" s="68"/>
      <c r="B52" s="205" t="s">
        <v>494</v>
      </c>
      <c r="C52" s="206" t="s">
        <v>75</v>
      </c>
      <c r="D52" s="210">
        <v>1383</v>
      </c>
      <c r="E52" s="207"/>
      <c r="F52" s="207"/>
      <c r="G52" s="207"/>
    </row>
    <row r="53" spans="1:7" s="209" customFormat="1" ht="30" customHeight="1" x14ac:dyDescent="0.3">
      <c r="A53" s="68"/>
      <c r="B53" s="205" t="s">
        <v>771</v>
      </c>
      <c r="C53" s="206" t="s">
        <v>160</v>
      </c>
      <c r="D53" s="208">
        <v>790</v>
      </c>
      <c r="E53" s="207"/>
      <c r="F53" s="207"/>
      <c r="G53" s="207"/>
    </row>
    <row r="54" spans="1:7" s="209" customFormat="1" ht="30" customHeight="1" x14ac:dyDescent="0.3">
      <c r="A54" s="68"/>
      <c r="B54" s="205" t="s">
        <v>592</v>
      </c>
      <c r="C54" s="206" t="s">
        <v>425</v>
      </c>
      <c r="D54" s="208">
        <v>496.6</v>
      </c>
      <c r="E54" s="207"/>
      <c r="F54" s="207"/>
      <c r="G54" s="207"/>
    </row>
    <row r="55" spans="1:7" s="209" customFormat="1" ht="30" customHeight="1" x14ac:dyDescent="0.3">
      <c r="A55" s="68"/>
      <c r="B55" s="205" t="s">
        <v>776</v>
      </c>
      <c r="C55" s="206" t="s">
        <v>77</v>
      </c>
      <c r="D55" s="208">
        <v>410</v>
      </c>
      <c r="E55" s="207"/>
      <c r="F55" s="207"/>
      <c r="G55" s="207"/>
    </row>
    <row r="56" spans="1:7" s="209" customFormat="1" ht="30" customHeight="1" x14ac:dyDescent="0.3">
      <c r="B56" s="205" t="s">
        <v>598</v>
      </c>
      <c r="C56" s="206" t="s">
        <v>59</v>
      </c>
      <c r="D56" s="207"/>
      <c r="E56" s="207"/>
      <c r="F56" s="208">
        <v>790</v>
      </c>
      <c r="G56" s="207"/>
    </row>
    <row r="57" spans="1:7" s="209" customFormat="1" ht="30" customHeight="1" thickBot="1" x14ac:dyDescent="0.35">
      <c r="B57" s="205" t="s">
        <v>519</v>
      </c>
      <c r="C57" s="206" t="s">
        <v>165</v>
      </c>
      <c r="D57" s="207"/>
      <c r="E57" s="207"/>
      <c r="F57" s="208">
        <v>395</v>
      </c>
      <c r="G57" s="207"/>
    </row>
    <row r="58" spans="1:7" s="209" customFormat="1" ht="30" customHeight="1" x14ac:dyDescent="0.3">
      <c r="B58" s="211" t="s">
        <v>82</v>
      </c>
      <c r="C58" s="211"/>
      <c r="D58" s="212">
        <v>5279.6</v>
      </c>
      <c r="E58" s="213"/>
      <c r="F58" s="212">
        <v>1777.5</v>
      </c>
      <c r="G58" s="213"/>
    </row>
    <row r="59" spans="1:7" s="209" customFormat="1" ht="30" customHeight="1" x14ac:dyDescent="0.3">
      <c r="B59" s="214" t="s">
        <v>21</v>
      </c>
      <c r="C59" s="214"/>
      <c r="D59" s="214"/>
      <c r="E59" s="214"/>
      <c r="F59" s="214"/>
      <c r="G59" s="215">
        <v>7057.1</v>
      </c>
    </row>
    <row r="60" spans="1:7" s="209" customFormat="1" ht="30" customHeight="1" x14ac:dyDescent="0.3">
      <c r="B60" s="68"/>
      <c r="C60" s="68"/>
      <c r="D60" s="68"/>
      <c r="E60" s="68"/>
      <c r="F60" s="68"/>
      <c r="G60" s="68"/>
    </row>
    <row r="61" spans="1:7" s="209" customFormat="1" ht="30" customHeight="1" x14ac:dyDescent="0.3"/>
    <row r="62" spans="1:7" s="209" customFormat="1" ht="30" customHeight="1" x14ac:dyDescent="0.3"/>
    <row r="63" spans="1:7" s="209" customFormat="1" ht="30" customHeight="1" x14ac:dyDescent="0.3"/>
    <row r="64" spans="1:7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B58:C58"/>
    <mergeCell ref="B59:F5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41:G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B050"/>
    <pageSetUpPr fitToPage="1"/>
  </sheetPr>
  <dimension ref="A1:J246"/>
  <sheetViews>
    <sheetView topLeftCell="A17" zoomScale="70" zoomScaleNormal="70" workbookViewId="0">
      <selection activeCell="G28" sqref="G28:H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109375" customWidth="1"/>
    <col min="7" max="7" width="8.6640625" customWidth="1"/>
    <col min="8" max="8" width="4.109375" customWidth="1"/>
    <col min="9" max="9" width="10.88671875" customWidth="1"/>
    <col min="10" max="10" width="11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285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1985</v>
      </c>
    </row>
    <row r="7" spans="1:10" x14ac:dyDescent="0.3">
      <c r="A7" t="s">
        <v>7</v>
      </c>
      <c r="C7" s="24">
        <v>536.5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 t="s">
        <v>897</v>
      </c>
      <c r="J12" s="234">
        <v>16.28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110057.60000000001</v>
      </c>
      <c r="F21" s="152"/>
      <c r="G21" s="152">
        <v>108271.65</v>
      </c>
      <c r="H21" s="152"/>
      <c r="I21" s="147">
        <f>E21-G21</f>
        <v>1785.9500000000116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110057.60000000001</v>
      </c>
      <c r="F23" s="147"/>
      <c r="G23" s="147">
        <f>G21+G22</f>
        <v>108271.65</v>
      </c>
      <c r="H23" s="147"/>
      <c r="I23" s="147">
        <f>I21+I22</f>
        <v>1785.9500000000116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1340.67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5.46</v>
      </c>
      <c r="H28" s="149"/>
      <c r="I28" s="147">
        <f>G28*$C$7*12</f>
        <v>35151.479999999996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28391.58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6759.9000000000005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2.2200000000000002</v>
      </c>
      <c r="H31" s="146"/>
      <c r="I31" s="147">
        <f t="shared" ref="I31:I37" si="0">G31*$C$7*12</f>
        <v>14292.360000000002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2961.4800000000005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1867.0199999999998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1416.3600000000001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11395.26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102235.43999999999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286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41.4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604</v>
      </c>
      <c r="B47" s="45" t="s">
        <v>109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783</v>
      </c>
      <c r="B48" s="206" t="s">
        <v>49</v>
      </c>
      <c r="C48" s="207"/>
      <c r="D48" s="208">
        <v>139</v>
      </c>
      <c r="E48" s="207"/>
      <c r="F48" s="207"/>
    </row>
    <row r="49" spans="1:6" s="209" customFormat="1" ht="30" customHeight="1" x14ac:dyDescent="0.3">
      <c r="A49" s="205" t="s">
        <v>543</v>
      </c>
      <c r="B49" s="206" t="s">
        <v>49</v>
      </c>
      <c r="C49" s="207"/>
      <c r="D49" s="208">
        <v>790</v>
      </c>
      <c r="E49" s="207"/>
      <c r="F49" s="207"/>
    </row>
    <row r="50" spans="1:6" s="209" customFormat="1" ht="30" customHeight="1" x14ac:dyDescent="0.3">
      <c r="A50" s="205" t="s">
        <v>545</v>
      </c>
      <c r="B50" s="206" t="s">
        <v>57</v>
      </c>
      <c r="C50" s="207"/>
      <c r="D50" s="208">
        <v>197.5</v>
      </c>
      <c r="E50" s="207"/>
      <c r="F50" s="207"/>
    </row>
    <row r="51" spans="1:6" s="209" customFormat="1" ht="30" customHeight="1" x14ac:dyDescent="0.3">
      <c r="A51" s="205" t="s">
        <v>614</v>
      </c>
      <c r="B51" s="206" t="s">
        <v>49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562</v>
      </c>
      <c r="B52" s="206" t="s">
        <v>63</v>
      </c>
      <c r="C52" s="208">
        <v>205</v>
      </c>
      <c r="D52" s="207"/>
      <c r="E52" s="207"/>
      <c r="F52" s="207"/>
    </row>
    <row r="53" spans="1:6" s="209" customFormat="1" ht="30" customHeight="1" x14ac:dyDescent="0.3">
      <c r="A53" s="205" t="s">
        <v>711</v>
      </c>
      <c r="B53" s="206" t="s">
        <v>480</v>
      </c>
      <c r="C53" s="207"/>
      <c r="D53" s="210">
        <v>3950</v>
      </c>
      <c r="E53" s="207"/>
      <c r="F53" s="207"/>
    </row>
    <row r="54" spans="1:6" s="209" customFormat="1" ht="30" customHeight="1" x14ac:dyDescent="0.3">
      <c r="A54" s="205" t="s">
        <v>627</v>
      </c>
      <c r="B54" s="206" t="s">
        <v>486</v>
      </c>
      <c r="C54" s="207"/>
      <c r="D54" s="208">
        <v>197.5</v>
      </c>
      <c r="E54" s="207"/>
      <c r="F54" s="207"/>
    </row>
    <row r="55" spans="1:6" s="209" customFormat="1" ht="30" customHeight="1" x14ac:dyDescent="0.3">
      <c r="A55" s="205" t="s">
        <v>495</v>
      </c>
      <c r="B55" s="206" t="s">
        <v>50</v>
      </c>
      <c r="C55" s="207"/>
      <c r="D55" s="207"/>
      <c r="E55" s="208">
        <v>431</v>
      </c>
      <c r="F55" s="207"/>
    </row>
    <row r="56" spans="1:6" s="209" customFormat="1" ht="30" customHeight="1" x14ac:dyDescent="0.3">
      <c r="A56" s="205" t="s">
        <v>497</v>
      </c>
      <c r="B56" s="206" t="s">
        <v>81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704</v>
      </c>
      <c r="B57" s="206" t="s">
        <v>66</v>
      </c>
      <c r="C57" s="207"/>
      <c r="D57" s="208">
        <v>197.5</v>
      </c>
      <c r="E57" s="207"/>
      <c r="F57" s="207"/>
    </row>
    <row r="58" spans="1:6" s="209" customFormat="1" ht="30" customHeight="1" x14ac:dyDescent="0.3">
      <c r="A58" s="205" t="s">
        <v>776</v>
      </c>
      <c r="B58" s="206" t="s">
        <v>77</v>
      </c>
      <c r="C58" s="208">
        <v>410</v>
      </c>
      <c r="D58" s="207"/>
      <c r="E58" s="207"/>
      <c r="F58" s="207"/>
    </row>
    <row r="59" spans="1:6" s="209" customFormat="1" ht="30" customHeight="1" x14ac:dyDescent="0.3">
      <c r="A59" s="205" t="s">
        <v>776</v>
      </c>
      <c r="B59" s="206" t="s">
        <v>49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595</v>
      </c>
      <c r="B60" s="206" t="s">
        <v>49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520</v>
      </c>
      <c r="B61" s="206" t="s">
        <v>49</v>
      </c>
      <c r="C61" s="207"/>
      <c r="D61" s="208">
        <v>197.5</v>
      </c>
      <c r="E61" s="207"/>
      <c r="F61" s="207"/>
    </row>
    <row r="62" spans="1:6" s="209" customFormat="1" ht="30" customHeight="1" x14ac:dyDescent="0.3">
      <c r="A62" s="205" t="s">
        <v>524</v>
      </c>
      <c r="B62" s="206" t="s">
        <v>49</v>
      </c>
      <c r="C62" s="207"/>
      <c r="D62" s="208">
        <v>395</v>
      </c>
      <c r="E62" s="207"/>
      <c r="F62" s="207"/>
    </row>
    <row r="63" spans="1:6" s="209" customFormat="1" ht="30" customHeight="1" thickBot="1" x14ac:dyDescent="0.35">
      <c r="A63" s="205" t="s">
        <v>528</v>
      </c>
      <c r="B63" s="206" t="s">
        <v>631</v>
      </c>
      <c r="C63" s="207"/>
      <c r="D63" s="210">
        <v>1614</v>
      </c>
      <c r="E63" s="207"/>
      <c r="F63" s="207"/>
    </row>
    <row r="64" spans="1:6" s="209" customFormat="1" ht="30" customHeight="1" x14ac:dyDescent="0.3">
      <c r="A64" s="211" t="s">
        <v>82</v>
      </c>
      <c r="B64" s="211"/>
      <c r="C64" s="216">
        <v>615</v>
      </c>
      <c r="D64" s="212">
        <v>9536</v>
      </c>
      <c r="E64" s="216">
        <v>431</v>
      </c>
      <c r="F64" s="213"/>
    </row>
    <row r="65" spans="1:6" s="209" customFormat="1" ht="30" customHeight="1" x14ac:dyDescent="0.3">
      <c r="A65" s="214" t="s">
        <v>21</v>
      </c>
      <c r="B65" s="214"/>
      <c r="C65" s="214"/>
      <c r="D65" s="214"/>
      <c r="E65" s="214"/>
      <c r="F65" s="215">
        <v>10582</v>
      </c>
    </row>
    <row r="66" spans="1:6" s="209" customFormat="1" ht="30" customHeight="1" x14ac:dyDescent="0.3"/>
    <row r="67" spans="1:6" s="209" customFormat="1" ht="30" customHeight="1" x14ac:dyDescent="0.3"/>
    <row r="68" spans="1:6" s="209" customFormat="1" ht="30" customHeight="1" x14ac:dyDescent="0.3"/>
    <row r="69" spans="1:6" s="209" customFormat="1" ht="30" customHeight="1" x14ac:dyDescent="0.3"/>
    <row r="70" spans="1:6" s="209" customFormat="1" ht="30" customHeight="1" x14ac:dyDescent="0.3"/>
    <row r="71" spans="1:6" s="209" customFormat="1" ht="30" customHeight="1" x14ac:dyDescent="0.3"/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>
      <c r="A74" s="68"/>
      <c r="B74" s="68"/>
      <c r="C74" s="68"/>
      <c r="D74" s="68"/>
      <c r="E74" s="68"/>
      <c r="F74" s="68"/>
    </row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64:B64"/>
    <mergeCell ref="A65:E65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A1:J246"/>
  <sheetViews>
    <sheetView topLeftCell="B4" zoomScale="70" zoomScaleNormal="70" workbookViewId="0">
      <selection activeCell="I31" sqref="I31:J31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11.5546875" customWidth="1"/>
    <col min="6" max="6" width="14.77734375" customWidth="1"/>
    <col min="7" max="7" width="8.6640625" customWidth="1"/>
    <col min="8" max="8" width="4.109375" customWidth="1"/>
    <col min="9" max="9" width="10.44140625" customWidth="1"/>
    <col min="10" max="10" width="12.441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287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1992</v>
      </c>
    </row>
    <row r="7" spans="1:10" x14ac:dyDescent="0.3">
      <c r="A7" t="s">
        <v>7</v>
      </c>
      <c r="C7" s="24">
        <v>1518</v>
      </c>
      <c r="D7" s="23" t="s">
        <v>8</v>
      </c>
      <c r="E7" s="158" t="s">
        <v>9</v>
      </c>
      <c r="F7" s="158"/>
      <c r="G7" s="158"/>
      <c r="I7" s="24">
        <v>3</v>
      </c>
    </row>
    <row r="8" spans="1:10" x14ac:dyDescent="0.3">
      <c r="C8" s="25"/>
      <c r="E8" s="158" t="s">
        <v>10</v>
      </c>
      <c r="F8" s="158"/>
      <c r="G8" s="158"/>
      <c r="I8" s="24">
        <v>27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46">
        <v>43709</v>
      </c>
    </row>
    <row r="12" spans="1:10" x14ac:dyDescent="0.3">
      <c r="A12" t="s">
        <v>12</v>
      </c>
      <c r="G12" t="s">
        <v>13</v>
      </c>
      <c r="H12" s="28"/>
      <c r="I12" s="235">
        <v>17.399999999999999</v>
      </c>
      <c r="J12" s="234">
        <v>18.27</v>
      </c>
    </row>
    <row r="13" spans="1:10" x14ac:dyDescent="0.3">
      <c r="A13" t="s">
        <v>288</v>
      </c>
      <c r="H13" s="28"/>
      <c r="I13" s="31"/>
      <c r="J13" s="25"/>
    </row>
    <row r="14" spans="1:10" x14ac:dyDescent="0.3">
      <c r="H14" s="28"/>
      <c r="I14" s="50"/>
      <c r="J14" s="31"/>
    </row>
    <row r="15" spans="1:10" ht="16.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327159.53000000003</v>
      </c>
      <c r="F21" s="152"/>
      <c r="G21" s="152">
        <v>318509.09999999998</v>
      </c>
      <c r="H21" s="152"/>
      <c r="I21" s="147">
        <f>E21-G21</f>
        <v>8650.4300000000512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327159.53000000003</v>
      </c>
      <c r="F23" s="147"/>
      <c r="G23" s="147">
        <f>G21+G22</f>
        <v>318509.09999999998</v>
      </c>
      <c r="H23" s="147"/>
      <c r="I23" s="147">
        <f>I21+I22</f>
        <v>8650.4300000000512</v>
      </c>
      <c r="J23" s="147"/>
    </row>
    <row r="24" spans="1:10" ht="17.25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34"/>
      <c r="J24" s="36">
        <v>15456.43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5.1100000000000003</v>
      </c>
      <c r="H28" s="149"/>
      <c r="I28" s="147">
        <f>G28*$C$7*12</f>
        <v>93083.760000000009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/>
      <c r="G29" s="149">
        <v>4.41</v>
      </c>
      <c r="H29" s="149"/>
      <c r="I29" s="147">
        <f>G29*$C$7*12</f>
        <v>80332.56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19126.800000000003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2.2200000000000002</v>
      </c>
      <c r="H31" s="146"/>
      <c r="I31" s="147">
        <f t="shared" ref="I31:I37" si="0">G31*$C$7*12</f>
        <v>40439.520000000004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2.2400000000000002</v>
      </c>
      <c r="H33" s="146"/>
      <c r="I33" s="147">
        <f t="shared" si="0"/>
        <v>40803.840000000004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8379.36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5282.6399999999994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4007.5199999999995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32242.32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323698.32000000007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289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604</v>
      </c>
      <c r="B48" s="206" t="s">
        <v>56</v>
      </c>
      <c r="C48" s="207"/>
      <c r="D48" s="208">
        <v>556</v>
      </c>
      <c r="E48" s="207"/>
      <c r="F48" s="207"/>
    </row>
    <row r="49" spans="1:6" s="209" customFormat="1" ht="30" customHeight="1" x14ac:dyDescent="0.3">
      <c r="A49" s="205" t="s">
        <v>844</v>
      </c>
      <c r="B49" s="206" t="s">
        <v>67</v>
      </c>
      <c r="C49" s="207"/>
      <c r="D49" s="208">
        <v>278</v>
      </c>
      <c r="E49" s="207"/>
      <c r="F49" s="207"/>
    </row>
    <row r="50" spans="1:6" s="209" customFormat="1" ht="30" customHeight="1" x14ac:dyDescent="0.3">
      <c r="A50" s="205" t="s">
        <v>449</v>
      </c>
      <c r="B50" s="206" t="s">
        <v>56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536</v>
      </c>
      <c r="B51" s="206" t="s">
        <v>62</v>
      </c>
      <c r="C51" s="208">
        <v>257</v>
      </c>
      <c r="D51" s="207"/>
      <c r="E51" s="207"/>
      <c r="F51" s="207"/>
    </row>
    <row r="52" spans="1:6" s="209" customFormat="1" ht="30" customHeight="1" x14ac:dyDescent="0.3">
      <c r="A52" s="205" t="s">
        <v>451</v>
      </c>
      <c r="B52" s="206" t="s">
        <v>56</v>
      </c>
      <c r="C52" s="207"/>
      <c r="D52" s="208">
        <v>278</v>
      </c>
      <c r="E52" s="207"/>
      <c r="F52" s="207"/>
    </row>
    <row r="53" spans="1:6" s="209" customFormat="1" ht="30" customHeight="1" x14ac:dyDescent="0.3">
      <c r="A53" s="205" t="s">
        <v>783</v>
      </c>
      <c r="B53" s="206" t="s">
        <v>136</v>
      </c>
      <c r="C53" s="208">
        <v>367</v>
      </c>
      <c r="D53" s="207"/>
      <c r="E53" s="207"/>
      <c r="F53" s="207"/>
    </row>
    <row r="54" spans="1:6" s="209" customFormat="1" ht="30" customHeight="1" x14ac:dyDescent="0.3">
      <c r="A54" s="205" t="s">
        <v>452</v>
      </c>
      <c r="B54" s="206" t="s">
        <v>50</v>
      </c>
      <c r="C54" s="207"/>
      <c r="D54" s="207"/>
      <c r="E54" s="208">
        <v>427</v>
      </c>
      <c r="F54" s="207"/>
    </row>
    <row r="55" spans="1:6" s="209" customFormat="1" ht="30" customHeight="1" x14ac:dyDescent="0.3">
      <c r="A55" s="205" t="s">
        <v>452</v>
      </c>
      <c r="B55" s="206" t="s">
        <v>103</v>
      </c>
      <c r="C55" s="208">
        <v>257</v>
      </c>
      <c r="D55" s="207"/>
      <c r="E55" s="207"/>
      <c r="F55" s="207"/>
    </row>
    <row r="56" spans="1:6" s="209" customFormat="1" ht="30" customHeight="1" x14ac:dyDescent="0.3">
      <c r="A56" s="205" t="s">
        <v>537</v>
      </c>
      <c r="B56" s="206" t="s">
        <v>66</v>
      </c>
      <c r="C56" s="207"/>
      <c r="D56" s="208">
        <v>278</v>
      </c>
      <c r="E56" s="207"/>
      <c r="F56" s="207"/>
    </row>
    <row r="57" spans="1:6" s="209" customFormat="1" ht="30" customHeight="1" x14ac:dyDescent="0.3">
      <c r="A57" s="205" t="s">
        <v>460</v>
      </c>
      <c r="B57" s="206" t="s">
        <v>131</v>
      </c>
      <c r="C57" s="207"/>
      <c r="D57" s="207"/>
      <c r="E57" s="208">
        <v>658</v>
      </c>
      <c r="F57" s="207"/>
    </row>
    <row r="58" spans="1:6" s="209" customFormat="1" ht="30" customHeight="1" x14ac:dyDescent="0.3">
      <c r="A58" s="205" t="s">
        <v>460</v>
      </c>
      <c r="B58" s="206" t="s">
        <v>49</v>
      </c>
      <c r="C58" s="207"/>
      <c r="D58" s="208">
        <v>395</v>
      </c>
      <c r="E58" s="207"/>
      <c r="F58" s="207"/>
    </row>
    <row r="59" spans="1:6" s="209" customFormat="1" ht="30" customHeight="1" x14ac:dyDescent="0.3">
      <c r="A59" s="205" t="s">
        <v>462</v>
      </c>
      <c r="B59" s="206" t="s">
        <v>180</v>
      </c>
      <c r="C59" s="208">
        <v>790</v>
      </c>
      <c r="D59" s="207"/>
      <c r="E59" s="207"/>
      <c r="F59" s="207"/>
    </row>
    <row r="60" spans="1:6" s="209" customFormat="1" ht="30" customHeight="1" x14ac:dyDescent="0.3">
      <c r="A60" s="205" t="s">
        <v>651</v>
      </c>
      <c r="B60" s="206" t="s">
        <v>62</v>
      </c>
      <c r="C60" s="210">
        <v>3160</v>
      </c>
      <c r="D60" s="207"/>
      <c r="E60" s="207"/>
      <c r="F60" s="207"/>
    </row>
    <row r="61" spans="1:6" s="209" customFormat="1" ht="30" customHeight="1" x14ac:dyDescent="0.3">
      <c r="A61" s="205" t="s">
        <v>738</v>
      </c>
      <c r="B61" s="206" t="s">
        <v>62</v>
      </c>
      <c r="C61" s="210">
        <v>6320</v>
      </c>
      <c r="D61" s="207"/>
      <c r="E61" s="207"/>
      <c r="F61" s="207"/>
    </row>
    <row r="62" spans="1:6" s="209" customFormat="1" ht="30" customHeight="1" x14ac:dyDescent="0.3">
      <c r="A62" s="205" t="s">
        <v>690</v>
      </c>
      <c r="B62" s="206" t="s">
        <v>57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829</v>
      </c>
      <c r="B63" s="206" t="s">
        <v>59</v>
      </c>
      <c r="C63" s="207"/>
      <c r="D63" s="207"/>
      <c r="E63" s="208">
        <v>395</v>
      </c>
      <c r="F63" s="207"/>
    </row>
    <row r="64" spans="1:6" s="209" customFormat="1" ht="30" customHeight="1" x14ac:dyDescent="0.3">
      <c r="A64" s="205" t="s">
        <v>548</v>
      </c>
      <c r="B64" s="206" t="s">
        <v>49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612</v>
      </c>
      <c r="B65" s="206" t="s">
        <v>136</v>
      </c>
      <c r="C65" s="208">
        <v>790</v>
      </c>
      <c r="D65" s="207"/>
      <c r="E65" s="207"/>
      <c r="F65" s="207"/>
    </row>
    <row r="66" spans="1:6" s="209" customFormat="1" ht="30" customHeight="1" x14ac:dyDescent="0.3">
      <c r="A66" s="205" t="s">
        <v>551</v>
      </c>
      <c r="B66" s="206" t="s">
        <v>59</v>
      </c>
      <c r="C66" s="207"/>
      <c r="D66" s="207"/>
      <c r="E66" s="208">
        <v>790</v>
      </c>
      <c r="F66" s="207"/>
    </row>
    <row r="67" spans="1:6" s="209" customFormat="1" ht="30" customHeight="1" x14ac:dyDescent="0.3">
      <c r="A67" s="205" t="s">
        <v>614</v>
      </c>
      <c r="B67" s="206" t="s">
        <v>49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692</v>
      </c>
      <c r="B68" s="206" t="s">
        <v>52</v>
      </c>
      <c r="C68" s="207"/>
      <c r="D68" s="208">
        <v>790</v>
      </c>
      <c r="E68" s="207"/>
      <c r="F68" s="207"/>
    </row>
    <row r="69" spans="1:6" s="209" customFormat="1" ht="30" customHeight="1" x14ac:dyDescent="0.3">
      <c r="A69" s="205" t="s">
        <v>562</v>
      </c>
      <c r="B69" s="206" t="s">
        <v>63</v>
      </c>
      <c r="C69" s="208">
        <v>410</v>
      </c>
      <c r="D69" s="207"/>
      <c r="E69" s="207"/>
      <c r="F69" s="207"/>
    </row>
    <row r="70" spans="1:6" s="209" customFormat="1" ht="30" customHeight="1" x14ac:dyDescent="0.3">
      <c r="A70" s="205" t="s">
        <v>658</v>
      </c>
      <c r="B70" s="206" t="s">
        <v>52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845</v>
      </c>
      <c r="B71" s="206" t="s">
        <v>49</v>
      </c>
      <c r="C71" s="207"/>
      <c r="D71" s="208">
        <v>790</v>
      </c>
      <c r="E71" s="207"/>
      <c r="F71" s="207"/>
    </row>
    <row r="72" spans="1:6" s="209" customFormat="1" ht="30" customHeight="1" x14ac:dyDescent="0.3">
      <c r="A72" s="205" t="s">
        <v>617</v>
      </c>
      <c r="B72" s="206" t="s">
        <v>276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618</v>
      </c>
      <c r="B73" s="206" t="s">
        <v>49</v>
      </c>
      <c r="C73" s="207"/>
      <c r="D73" s="208">
        <v>790</v>
      </c>
      <c r="E73" s="207"/>
      <c r="F73" s="207"/>
    </row>
    <row r="74" spans="1:6" s="209" customFormat="1" ht="30" customHeight="1" x14ac:dyDescent="0.3">
      <c r="A74" s="205" t="s">
        <v>761</v>
      </c>
      <c r="B74" s="206" t="s">
        <v>69</v>
      </c>
      <c r="C74" s="207"/>
      <c r="D74" s="210">
        <v>1633</v>
      </c>
      <c r="E74" s="207"/>
      <c r="F74" s="207"/>
    </row>
    <row r="75" spans="1:6" s="209" customFormat="1" ht="30" customHeight="1" x14ac:dyDescent="0.3">
      <c r="A75" s="205" t="s">
        <v>623</v>
      </c>
      <c r="B75" s="206" t="s">
        <v>480</v>
      </c>
      <c r="C75" s="207"/>
      <c r="D75" s="210">
        <v>8737</v>
      </c>
      <c r="E75" s="207"/>
      <c r="F75" s="207"/>
    </row>
    <row r="76" spans="1:6" s="209" customFormat="1" ht="30" customHeight="1" x14ac:dyDescent="0.3">
      <c r="A76" s="205" t="s">
        <v>482</v>
      </c>
      <c r="B76" s="206" t="s">
        <v>181</v>
      </c>
      <c r="C76" s="207"/>
      <c r="D76" s="208">
        <v>197.5</v>
      </c>
      <c r="E76" s="207"/>
      <c r="F76" s="207"/>
    </row>
    <row r="77" spans="1:6" s="209" customFormat="1" ht="30" customHeight="1" x14ac:dyDescent="0.3">
      <c r="A77" s="205" t="s">
        <v>627</v>
      </c>
      <c r="B77" s="206" t="s">
        <v>486</v>
      </c>
      <c r="C77" s="207"/>
      <c r="D77" s="208">
        <v>197.5</v>
      </c>
      <c r="E77" s="207"/>
      <c r="F77" s="207"/>
    </row>
    <row r="78" spans="1:6" s="209" customFormat="1" ht="30" customHeight="1" x14ac:dyDescent="0.3">
      <c r="A78" s="205" t="s">
        <v>587</v>
      </c>
      <c r="B78" s="206" t="s">
        <v>120</v>
      </c>
      <c r="C78" s="210">
        <v>42148</v>
      </c>
      <c r="D78" s="207"/>
      <c r="E78" s="207"/>
      <c r="F78" s="207"/>
    </row>
    <row r="79" spans="1:6" s="209" customFormat="1" ht="30" customHeight="1" x14ac:dyDescent="0.3">
      <c r="A79" s="205" t="s">
        <v>493</v>
      </c>
      <c r="B79" s="206" t="s">
        <v>120</v>
      </c>
      <c r="C79" s="210">
        <v>28437</v>
      </c>
      <c r="D79" s="207"/>
      <c r="E79" s="207"/>
      <c r="F79" s="207"/>
    </row>
    <row r="80" spans="1:6" s="209" customFormat="1" ht="30" customHeight="1" x14ac:dyDescent="0.3">
      <c r="A80" s="205" t="s">
        <v>497</v>
      </c>
      <c r="B80" s="206" t="s">
        <v>81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05" t="s">
        <v>679</v>
      </c>
      <c r="B81" s="206" t="s">
        <v>54</v>
      </c>
      <c r="C81" s="207"/>
      <c r="D81" s="208">
        <v>395</v>
      </c>
      <c r="E81" s="207"/>
      <c r="F81" s="207"/>
    </row>
    <row r="82" spans="1:6" s="209" customFormat="1" ht="30" customHeight="1" x14ac:dyDescent="0.3">
      <c r="A82" s="205" t="s">
        <v>776</v>
      </c>
      <c r="B82" s="206" t="s">
        <v>77</v>
      </c>
      <c r="C82" s="208">
        <v>410</v>
      </c>
      <c r="D82" s="207"/>
      <c r="E82" s="207"/>
      <c r="F82" s="207"/>
    </row>
    <row r="83" spans="1:6" s="209" customFormat="1" ht="30" customHeight="1" x14ac:dyDescent="0.3">
      <c r="A83" s="205" t="s">
        <v>776</v>
      </c>
      <c r="B83" s="206" t="s">
        <v>49</v>
      </c>
      <c r="C83" s="207"/>
      <c r="D83" s="208">
        <v>395</v>
      </c>
      <c r="E83" s="207"/>
      <c r="F83" s="207"/>
    </row>
    <row r="84" spans="1:6" s="209" customFormat="1" ht="30" customHeight="1" x14ac:dyDescent="0.3">
      <c r="A84" s="205" t="s">
        <v>728</v>
      </c>
      <c r="B84" s="206" t="s">
        <v>60</v>
      </c>
      <c r="C84" s="207"/>
      <c r="D84" s="208">
        <v>395</v>
      </c>
      <c r="E84" s="207"/>
      <c r="F84" s="207"/>
    </row>
    <row r="85" spans="1:6" s="209" customFormat="1" ht="30" customHeight="1" x14ac:dyDescent="0.3">
      <c r="A85" s="205" t="s">
        <v>595</v>
      </c>
      <c r="B85" s="206" t="s">
        <v>49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515</v>
      </c>
      <c r="B86" s="206" t="s">
        <v>103</v>
      </c>
      <c r="C86" s="208">
        <v>395</v>
      </c>
      <c r="D86" s="207"/>
      <c r="E86" s="207"/>
      <c r="F86" s="207"/>
    </row>
    <row r="87" spans="1:6" s="209" customFormat="1" ht="30" customHeight="1" x14ac:dyDescent="0.3">
      <c r="A87" s="205" t="s">
        <v>518</v>
      </c>
      <c r="B87" s="206" t="s">
        <v>49</v>
      </c>
      <c r="C87" s="207"/>
      <c r="D87" s="208">
        <v>395</v>
      </c>
      <c r="E87" s="207"/>
      <c r="F87" s="207"/>
    </row>
    <row r="88" spans="1:6" s="209" customFormat="1" ht="30" customHeight="1" x14ac:dyDescent="0.3">
      <c r="A88" s="205" t="s">
        <v>520</v>
      </c>
      <c r="B88" s="206" t="s">
        <v>55</v>
      </c>
      <c r="C88" s="207"/>
      <c r="D88" s="208">
        <v>395</v>
      </c>
      <c r="E88" s="207"/>
      <c r="F88" s="207"/>
    </row>
    <row r="89" spans="1:6" s="209" customFormat="1" ht="30" customHeight="1" x14ac:dyDescent="0.3">
      <c r="A89" s="205" t="s">
        <v>524</v>
      </c>
      <c r="B89" s="206" t="s">
        <v>49</v>
      </c>
      <c r="C89" s="207"/>
      <c r="D89" s="208">
        <v>395</v>
      </c>
      <c r="E89" s="207"/>
      <c r="F89" s="207"/>
    </row>
    <row r="90" spans="1:6" s="209" customFormat="1" ht="30" customHeight="1" thickBot="1" x14ac:dyDescent="0.35">
      <c r="A90" s="205" t="s">
        <v>782</v>
      </c>
      <c r="B90" s="206" t="s">
        <v>113</v>
      </c>
      <c r="C90" s="207"/>
      <c r="D90" s="207"/>
      <c r="E90" s="208">
        <v>395</v>
      </c>
      <c r="F90" s="207"/>
    </row>
    <row r="91" spans="1:6" s="209" customFormat="1" ht="30" customHeight="1" x14ac:dyDescent="0.3">
      <c r="A91" s="211" t="s">
        <v>82</v>
      </c>
      <c r="B91" s="211"/>
      <c r="C91" s="212">
        <v>83741</v>
      </c>
      <c r="D91" s="212">
        <v>20333</v>
      </c>
      <c r="E91" s="212">
        <v>2665</v>
      </c>
      <c r="F91" s="213"/>
    </row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3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A91:B9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  <pageSetUpPr fitToPage="1"/>
  </sheetPr>
  <dimension ref="A1:IW246"/>
  <sheetViews>
    <sheetView topLeftCell="A20" zoomScale="70" zoomScaleNormal="70" workbookViewId="0">
      <selection activeCell="I28" sqref="I28:J28"/>
    </sheetView>
  </sheetViews>
  <sheetFormatPr defaultRowHeight="14.4" x14ac:dyDescent="0.3"/>
  <cols>
    <col min="1" max="1" width="11.77734375" style="74" customWidth="1"/>
    <col min="2" max="2" width="55.21875" style="74" customWidth="1"/>
    <col min="3" max="4" width="10.21875" style="74" customWidth="1"/>
    <col min="5" max="5" width="11.5546875" style="74" customWidth="1"/>
    <col min="6" max="6" width="11.21875" style="74" customWidth="1"/>
    <col min="7" max="7" width="8.6640625" style="74" customWidth="1"/>
    <col min="8" max="8" width="4.109375" style="74" customWidth="1"/>
    <col min="9" max="9" width="12" style="74" customWidth="1"/>
    <col min="10" max="10" width="12.44140625" style="74" customWidth="1"/>
    <col min="11" max="11" width="10.109375" style="74" customWidth="1"/>
    <col min="12" max="257" width="9.109375" style="74" customWidth="1"/>
    <col min="258" max="1025" width="9.109375" customWidth="1"/>
  </cols>
  <sheetData>
    <row r="1" spans="1:10" x14ac:dyDescent="0.3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x14ac:dyDescent="0.3">
      <c r="A2" s="74" t="s">
        <v>1</v>
      </c>
      <c r="C2" s="190" t="s">
        <v>894</v>
      </c>
      <c r="D2" s="190"/>
      <c r="E2" s="190"/>
      <c r="F2" s="190"/>
      <c r="G2" s="74" t="s">
        <v>2</v>
      </c>
      <c r="H2" s="190" t="s">
        <v>292</v>
      </c>
      <c r="I2" s="190"/>
      <c r="J2" s="190"/>
    </row>
    <row r="3" spans="1:10" ht="11.25" customHeight="1" x14ac:dyDescent="0.3"/>
    <row r="4" spans="1:10" x14ac:dyDescent="0.3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1.25" customHeight="1" x14ac:dyDescent="0.3">
      <c r="A5" s="76"/>
    </row>
    <row r="6" spans="1:10" x14ac:dyDescent="0.3">
      <c r="A6" s="74" t="s">
        <v>5</v>
      </c>
      <c r="C6" s="77"/>
      <c r="D6" s="78"/>
      <c r="E6" s="188" t="s">
        <v>6</v>
      </c>
      <c r="F6" s="188"/>
      <c r="G6" s="188"/>
      <c r="I6" s="79">
        <v>1991</v>
      </c>
    </row>
    <row r="7" spans="1:10" x14ac:dyDescent="0.3">
      <c r="A7" s="74" t="s">
        <v>7</v>
      </c>
      <c r="C7" s="79">
        <v>1609.6</v>
      </c>
      <c r="D7" s="78" t="s">
        <v>8</v>
      </c>
      <c r="E7" s="188" t="s">
        <v>9</v>
      </c>
      <c r="F7" s="188"/>
      <c r="G7" s="188"/>
      <c r="I7" s="79">
        <v>3</v>
      </c>
    </row>
    <row r="8" spans="1:10" x14ac:dyDescent="0.3">
      <c r="C8" s="75"/>
      <c r="E8" s="188" t="s">
        <v>10</v>
      </c>
      <c r="F8" s="188"/>
      <c r="G8" s="188"/>
      <c r="I8" s="79">
        <v>27</v>
      </c>
    </row>
    <row r="9" spans="1:10" ht="10.5" customHeight="1" x14ac:dyDescent="0.3"/>
    <row r="10" spans="1:10" x14ac:dyDescent="0.3">
      <c r="A10" s="189" t="s">
        <v>11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2.75" customHeight="1" x14ac:dyDescent="0.3">
      <c r="H11" s="26"/>
      <c r="I11" s="236">
        <v>43344</v>
      </c>
      <c r="J11" s="246">
        <v>43709</v>
      </c>
    </row>
    <row r="12" spans="1:10" x14ac:dyDescent="0.3">
      <c r="A12" s="74" t="s">
        <v>12</v>
      </c>
      <c r="G12" s="74" t="s">
        <v>13</v>
      </c>
      <c r="H12" s="80"/>
      <c r="I12" s="235">
        <v>17.399999999999999</v>
      </c>
      <c r="J12" s="234">
        <v>18.27</v>
      </c>
    </row>
    <row r="13" spans="1:10" x14ac:dyDescent="0.3">
      <c r="I13" s="81"/>
      <c r="J13" s="75"/>
    </row>
    <row r="14" spans="1:10" x14ac:dyDescent="0.3">
      <c r="H14" s="80"/>
      <c r="I14" s="81"/>
      <c r="J14" s="75"/>
    </row>
    <row r="15" spans="1:10" ht="18" customHeight="1" x14ac:dyDescent="0.3"/>
    <row r="16" spans="1:10" x14ac:dyDescent="0.3">
      <c r="A16" s="189" t="s">
        <v>14</v>
      </c>
      <c r="B16" s="189"/>
      <c r="C16" s="189"/>
      <c r="D16" s="189"/>
      <c r="E16" s="189"/>
      <c r="F16" s="189"/>
      <c r="G16" s="189"/>
      <c r="H16" s="189"/>
      <c r="I16" s="189"/>
      <c r="J16" s="189"/>
    </row>
    <row r="17" spans="1:10" ht="17.25" customHeight="1" x14ac:dyDescent="0.3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8.75" customHeight="1" x14ac:dyDescent="0.3">
      <c r="A18" s="82" t="s">
        <v>15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9.75" customHeight="1" x14ac:dyDescent="0.3"/>
    <row r="20" spans="1:10" x14ac:dyDescent="0.3">
      <c r="A20" s="83"/>
      <c r="B20" s="190" t="s">
        <v>16</v>
      </c>
      <c r="C20" s="190"/>
      <c r="D20" s="190"/>
      <c r="E20" s="190" t="s">
        <v>17</v>
      </c>
      <c r="F20" s="190"/>
      <c r="G20" s="190" t="s">
        <v>18</v>
      </c>
      <c r="H20" s="190"/>
      <c r="I20" s="190" t="s">
        <v>19</v>
      </c>
      <c r="J20" s="190"/>
    </row>
    <row r="21" spans="1:10" x14ac:dyDescent="0.3">
      <c r="A21" s="83">
        <v>1</v>
      </c>
      <c r="B21" s="183" t="s">
        <v>898</v>
      </c>
      <c r="C21" s="183"/>
      <c r="D21" s="183"/>
      <c r="E21" s="183">
        <v>363077.73</v>
      </c>
      <c r="F21" s="183"/>
      <c r="G21" s="183">
        <v>338867.91</v>
      </c>
      <c r="H21" s="183"/>
      <c r="I21" s="179">
        <f>E21-G21</f>
        <v>24209.820000000007</v>
      </c>
      <c r="J21" s="179"/>
    </row>
    <row r="22" spans="1:10" ht="45" customHeight="1" x14ac:dyDescent="0.3">
      <c r="A22" s="83">
        <v>2</v>
      </c>
      <c r="B22" s="185"/>
      <c r="C22" s="185"/>
      <c r="D22" s="185"/>
      <c r="E22" s="186"/>
      <c r="F22" s="186"/>
      <c r="G22" s="186"/>
      <c r="H22" s="186"/>
      <c r="I22" s="187"/>
      <c r="J22" s="187"/>
    </row>
    <row r="23" spans="1:10" x14ac:dyDescent="0.3">
      <c r="A23" s="83"/>
      <c r="B23" s="183" t="s">
        <v>21</v>
      </c>
      <c r="C23" s="183"/>
      <c r="D23" s="183"/>
      <c r="E23" s="179">
        <f>E21+E22</f>
        <v>363077.73</v>
      </c>
      <c r="F23" s="179"/>
      <c r="G23" s="179">
        <f>G21+G22</f>
        <v>338867.91</v>
      </c>
      <c r="H23" s="179"/>
      <c r="I23" s="179">
        <f>I21+I22</f>
        <v>24209.820000000007</v>
      </c>
      <c r="J23" s="179"/>
    </row>
    <row r="24" spans="1:10" ht="17.25" customHeight="1" x14ac:dyDescent="0.3">
      <c r="A24" s="83"/>
      <c r="B24" s="84" t="s">
        <v>85</v>
      </c>
      <c r="C24" s="85"/>
      <c r="D24" s="86"/>
      <c r="E24" s="87"/>
      <c r="F24" s="87"/>
      <c r="G24" s="87"/>
      <c r="H24" s="88"/>
      <c r="I24" s="84"/>
      <c r="J24" s="86">
        <v>50381.54</v>
      </c>
    </row>
    <row r="25" spans="1:10" x14ac:dyDescent="0.3">
      <c r="A25" s="82" t="s">
        <v>23</v>
      </c>
    </row>
    <row r="26" spans="1:10" ht="21" customHeight="1" x14ac:dyDescent="0.3"/>
    <row r="27" spans="1:10" ht="59.4" customHeight="1" x14ac:dyDescent="0.3">
      <c r="A27" s="89" t="s">
        <v>24</v>
      </c>
      <c r="B27" s="184" t="s">
        <v>25</v>
      </c>
      <c r="C27" s="184"/>
      <c r="D27" s="184"/>
      <c r="E27" s="184"/>
      <c r="F27" s="89" t="s">
        <v>26</v>
      </c>
      <c r="G27" s="184" t="s">
        <v>27</v>
      </c>
      <c r="H27" s="184"/>
      <c r="I27" s="184" t="s">
        <v>28</v>
      </c>
      <c r="J27" s="184"/>
    </row>
    <row r="28" spans="1:10" ht="28.5" customHeight="1" x14ac:dyDescent="0.3">
      <c r="A28" s="90">
        <v>1</v>
      </c>
      <c r="B28" s="177" t="s">
        <v>29</v>
      </c>
      <c r="C28" s="177"/>
      <c r="D28" s="177"/>
      <c r="E28" s="177"/>
      <c r="F28" s="83" t="s">
        <v>13</v>
      </c>
      <c r="G28" s="182">
        <v>5.37</v>
      </c>
      <c r="H28" s="182"/>
      <c r="I28" s="179">
        <f>G28*$C$7*12</f>
        <v>103722.624</v>
      </c>
      <c r="J28" s="179"/>
    </row>
    <row r="29" spans="1:10" ht="42" customHeight="1" x14ac:dyDescent="0.3">
      <c r="A29" s="90">
        <v>2</v>
      </c>
      <c r="B29" s="177" t="s">
        <v>30</v>
      </c>
      <c r="C29" s="177"/>
      <c r="D29" s="177"/>
      <c r="E29" s="177"/>
      <c r="F29" s="83" t="s">
        <v>13</v>
      </c>
      <c r="G29" s="182">
        <v>4.25</v>
      </c>
      <c r="H29" s="182"/>
      <c r="I29" s="179">
        <f>G29*$C$7*12</f>
        <v>82089.599999999991</v>
      </c>
      <c r="J29" s="179"/>
    </row>
    <row r="30" spans="1:10" ht="26.25" customHeight="1" x14ac:dyDescent="0.3">
      <c r="A30" s="90">
        <v>3</v>
      </c>
      <c r="B30" s="177" t="s">
        <v>31</v>
      </c>
      <c r="C30" s="177"/>
      <c r="D30" s="177"/>
      <c r="E30" s="177"/>
      <c r="F30" s="83" t="s">
        <v>13</v>
      </c>
      <c r="G30" s="178">
        <v>1.05</v>
      </c>
      <c r="H30" s="178"/>
      <c r="I30" s="179">
        <f>G30*$C$7*12</f>
        <v>20280.96</v>
      </c>
      <c r="J30" s="179"/>
    </row>
    <row r="31" spans="1:10" ht="45" customHeight="1" x14ac:dyDescent="0.3">
      <c r="A31" s="90">
        <v>4</v>
      </c>
      <c r="B31" s="177" t="s">
        <v>106</v>
      </c>
      <c r="C31" s="177"/>
      <c r="D31" s="177"/>
      <c r="E31" s="177"/>
      <c r="F31" s="83" t="s">
        <v>13</v>
      </c>
      <c r="G31" s="178">
        <v>2.2200000000000002</v>
      </c>
      <c r="H31" s="178"/>
      <c r="I31" s="179">
        <f t="shared" ref="I31:I37" si="0">G31*$C$7*12</f>
        <v>42879.743999999999</v>
      </c>
      <c r="J31" s="179"/>
    </row>
    <row r="32" spans="1:10" ht="25.05" customHeight="1" x14ac:dyDescent="0.3">
      <c r="A32" s="90">
        <v>5</v>
      </c>
      <c r="B32" s="177" t="s">
        <v>107</v>
      </c>
      <c r="C32" s="177"/>
      <c r="D32" s="177"/>
      <c r="E32" s="177"/>
      <c r="F32" s="83" t="s">
        <v>13</v>
      </c>
      <c r="G32" s="178">
        <v>0</v>
      </c>
      <c r="H32" s="178"/>
      <c r="I32" s="179">
        <f t="shared" si="0"/>
        <v>0</v>
      </c>
      <c r="J32" s="179"/>
    </row>
    <row r="33" spans="1:257" ht="25.05" customHeight="1" x14ac:dyDescent="0.3">
      <c r="A33" s="90">
        <v>6</v>
      </c>
      <c r="B33" s="177" t="s">
        <v>87</v>
      </c>
      <c r="C33" s="177"/>
      <c r="D33" s="177"/>
      <c r="E33" s="177"/>
      <c r="F33" s="83" t="s">
        <v>13</v>
      </c>
      <c r="G33" s="178">
        <v>2.29</v>
      </c>
      <c r="H33" s="178"/>
      <c r="I33" s="179">
        <f t="shared" si="0"/>
        <v>44231.807999999997</v>
      </c>
      <c r="J33" s="179"/>
    </row>
    <row r="34" spans="1:257" ht="25.05" customHeight="1" x14ac:dyDescent="0.3">
      <c r="A34" s="90">
        <v>7</v>
      </c>
      <c r="B34" s="177" t="s">
        <v>35</v>
      </c>
      <c r="C34" s="177"/>
      <c r="D34" s="177"/>
      <c r="E34" s="177"/>
      <c r="F34" s="83" t="s">
        <v>13</v>
      </c>
      <c r="G34" s="178">
        <v>0.46</v>
      </c>
      <c r="H34" s="178"/>
      <c r="I34" s="179">
        <f t="shared" si="0"/>
        <v>8884.9919999999984</v>
      </c>
      <c r="J34" s="179"/>
    </row>
    <row r="35" spans="1:257" ht="25.05" customHeight="1" x14ac:dyDescent="0.3">
      <c r="A35" s="90">
        <v>8</v>
      </c>
      <c r="B35" s="177" t="s">
        <v>36</v>
      </c>
      <c r="C35" s="177"/>
      <c r="D35" s="177"/>
      <c r="E35" s="177"/>
      <c r="F35" s="83" t="s">
        <v>13</v>
      </c>
      <c r="G35" s="178">
        <v>0.28999999999999998</v>
      </c>
      <c r="H35" s="178"/>
      <c r="I35" s="179">
        <f t="shared" si="0"/>
        <v>5601.4079999999994</v>
      </c>
      <c r="J35" s="179"/>
    </row>
    <row r="36" spans="1:257" ht="25.05" customHeight="1" x14ac:dyDescent="0.3">
      <c r="A36" s="90">
        <v>9</v>
      </c>
      <c r="B36" s="177" t="s">
        <v>37</v>
      </c>
      <c r="C36" s="177"/>
      <c r="D36" s="177"/>
      <c r="E36" s="177"/>
      <c r="F36" s="83" t="s">
        <v>13</v>
      </c>
      <c r="G36" s="178">
        <v>0.22</v>
      </c>
      <c r="H36" s="178"/>
      <c r="I36" s="179">
        <f t="shared" si="0"/>
        <v>4249.3439999999991</v>
      </c>
      <c r="J36" s="179"/>
    </row>
    <row r="37" spans="1:257" ht="25.05" customHeight="1" x14ac:dyDescent="0.3">
      <c r="A37" s="91">
        <v>10</v>
      </c>
      <c r="B37" s="175" t="s">
        <v>38</v>
      </c>
      <c r="C37" s="175"/>
      <c r="D37" s="175"/>
      <c r="E37" s="175"/>
      <c r="F37" s="92" t="s">
        <v>13</v>
      </c>
      <c r="G37" s="176">
        <v>1.77</v>
      </c>
      <c r="H37" s="176"/>
      <c r="I37" s="180">
        <f t="shared" si="0"/>
        <v>34187.903999999995</v>
      </c>
      <c r="J37" s="180"/>
    </row>
    <row r="38" spans="1:257" ht="30" customHeight="1" x14ac:dyDescent="0.3">
      <c r="A38" s="83"/>
      <c r="B38" s="181" t="s">
        <v>39</v>
      </c>
      <c r="C38" s="181"/>
      <c r="D38" s="181"/>
      <c r="E38" s="181"/>
      <c r="F38" s="83"/>
      <c r="G38" s="182"/>
      <c r="H38" s="182"/>
      <c r="I38" s="179">
        <f>I28+I29+I30+I31+I32+I33+I34+I35+I36+I37</f>
        <v>346128.38399999996</v>
      </c>
      <c r="J38" s="179"/>
    </row>
    <row r="39" spans="1:257" ht="16.5" customHeight="1" x14ac:dyDescent="0.3">
      <c r="A39" s="93"/>
      <c r="B39" s="94"/>
      <c r="C39" s="94"/>
      <c r="D39" s="94"/>
      <c r="E39" s="94"/>
      <c r="F39" s="93"/>
      <c r="G39" s="95"/>
      <c r="H39" s="96"/>
      <c r="I39" s="97"/>
      <c r="J39" s="97"/>
    </row>
    <row r="40" spans="1:257" ht="16.5" customHeight="1" x14ac:dyDescent="0.3">
      <c r="A40" s="93"/>
      <c r="B40" s="94"/>
      <c r="C40" s="94"/>
      <c r="D40" s="94"/>
      <c r="E40" s="94"/>
      <c r="F40" s="93"/>
      <c r="G40" s="95"/>
      <c r="H40" s="96"/>
      <c r="I40" s="97"/>
      <c r="J40" s="97"/>
    </row>
    <row r="41" spans="1:257" ht="16.5" customHeight="1" x14ac:dyDescent="0.3">
      <c r="A41" s="93"/>
      <c r="B41" s="94"/>
      <c r="C41" s="94"/>
      <c r="D41" s="94"/>
      <c r="E41" s="94"/>
      <c r="F41" s="93"/>
      <c r="G41" s="95"/>
      <c r="H41" s="96"/>
      <c r="I41" s="97"/>
      <c r="J41" s="97"/>
    </row>
    <row r="42" spans="1:257" ht="16.5" customHeight="1" x14ac:dyDescent="0.4">
      <c r="A42" s="134" t="s">
        <v>40</v>
      </c>
      <c r="B42" s="134"/>
      <c r="C42" s="134"/>
      <c r="D42" s="134"/>
      <c r="E42" s="134"/>
      <c r="F42" s="134"/>
      <c r="G42" s="95"/>
      <c r="H42" s="96"/>
      <c r="I42" s="97"/>
      <c r="J42" s="97"/>
    </row>
    <row r="43" spans="1:257" x14ac:dyDescent="0.3">
      <c r="A43" s="39"/>
      <c r="B43" s="39"/>
      <c r="C43" s="39"/>
      <c r="D43" s="39"/>
      <c r="E43" s="39"/>
      <c r="F43" s="39"/>
    </row>
    <row r="44" spans="1:257" ht="17.399999999999999" x14ac:dyDescent="0.3">
      <c r="A44" s="40" t="s">
        <v>293</v>
      </c>
      <c r="B44" s="39"/>
      <c r="C44" s="39"/>
      <c r="D44" s="39"/>
      <c r="E44" s="39"/>
      <c r="F44" s="39"/>
    </row>
    <row r="45" spans="1:257" x14ac:dyDescent="0.3">
      <c r="A45" s="39"/>
      <c r="B45" s="39"/>
      <c r="C45" s="39"/>
      <c r="D45" s="39"/>
      <c r="E45" s="39"/>
      <c r="F45" s="39"/>
    </row>
    <row r="46" spans="1:257" ht="17.399999999999999" x14ac:dyDescent="0.3">
      <c r="A46" s="40" t="s">
        <v>448</v>
      </c>
      <c r="B46" s="39"/>
      <c r="C46" s="39"/>
      <c r="D46" s="39"/>
      <c r="E46" s="39"/>
      <c r="F46" s="39"/>
    </row>
    <row r="47" spans="1:257" ht="15" thickBot="1" x14ac:dyDescent="0.35">
      <c r="A47" s="39"/>
      <c r="B47" s="39"/>
      <c r="C47" s="39"/>
      <c r="D47" s="39"/>
      <c r="E47" s="39"/>
      <c r="F47" s="39"/>
    </row>
    <row r="48" spans="1:257" s="209" customFormat="1" ht="30" customHeight="1" thickBot="1" x14ac:dyDescent="0.35">
      <c r="A48" s="41" t="s">
        <v>43</v>
      </c>
      <c r="B48" s="42" t="s">
        <v>44</v>
      </c>
      <c r="C48" s="42" t="s">
        <v>45</v>
      </c>
      <c r="D48" s="42" t="s">
        <v>46</v>
      </c>
      <c r="E48" s="42" t="s">
        <v>47</v>
      </c>
      <c r="F48" s="43" t="s">
        <v>48</v>
      </c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6"/>
      <c r="FL48" s="226"/>
      <c r="FM48" s="226"/>
      <c r="FN48" s="226"/>
      <c r="FO48" s="226"/>
      <c r="FP48" s="226"/>
      <c r="FQ48" s="226"/>
      <c r="FR48" s="226"/>
      <c r="FS48" s="226"/>
      <c r="FT48" s="226"/>
      <c r="FU48" s="226"/>
      <c r="FV48" s="226"/>
      <c r="FW48" s="226"/>
      <c r="FX48" s="226"/>
      <c r="FY48" s="226"/>
      <c r="FZ48" s="226"/>
      <c r="GA48" s="226"/>
      <c r="GB48" s="226"/>
      <c r="GC48" s="226"/>
      <c r="GD48" s="226"/>
      <c r="GE48" s="226"/>
      <c r="GF48" s="226"/>
      <c r="GG48" s="226"/>
      <c r="GH48" s="226"/>
      <c r="GI48" s="226"/>
      <c r="GJ48" s="226"/>
      <c r="GK48" s="226"/>
      <c r="GL48" s="226"/>
      <c r="GM48" s="226"/>
      <c r="GN48" s="226"/>
      <c r="GO48" s="226"/>
      <c r="GP48" s="226"/>
      <c r="GQ48" s="226"/>
      <c r="GR48" s="226"/>
      <c r="GS48" s="226"/>
      <c r="GT48" s="226"/>
      <c r="GU48" s="226"/>
      <c r="GV48" s="226"/>
      <c r="GW48" s="226"/>
      <c r="GX48" s="226"/>
      <c r="GY48" s="226"/>
      <c r="GZ48" s="226"/>
      <c r="HA48" s="226"/>
      <c r="HB48" s="226"/>
      <c r="HC48" s="226"/>
      <c r="HD48" s="226"/>
      <c r="HE48" s="226"/>
      <c r="HF48" s="226"/>
      <c r="HG48" s="226"/>
      <c r="HH48" s="226"/>
      <c r="HI48" s="226"/>
      <c r="HJ48" s="226"/>
      <c r="HK48" s="226"/>
      <c r="HL48" s="226"/>
      <c r="HM48" s="226"/>
      <c r="HN48" s="226"/>
      <c r="HO48" s="226"/>
      <c r="HP48" s="226"/>
      <c r="HQ48" s="226"/>
      <c r="HR48" s="226"/>
      <c r="HS48" s="226"/>
      <c r="HT48" s="226"/>
      <c r="HU48" s="226"/>
      <c r="HV48" s="226"/>
      <c r="HW48" s="226"/>
      <c r="HX48" s="226"/>
      <c r="HY48" s="226"/>
      <c r="HZ48" s="226"/>
      <c r="IA48" s="226"/>
      <c r="IB48" s="226"/>
      <c r="IC48" s="226"/>
      <c r="ID48" s="226"/>
      <c r="IE48" s="226"/>
      <c r="IF48" s="226"/>
      <c r="IG48" s="226"/>
      <c r="IH48" s="226"/>
      <c r="II48" s="226"/>
      <c r="IJ48" s="226"/>
      <c r="IK48" s="226"/>
      <c r="IL48" s="226"/>
      <c r="IM48" s="226"/>
      <c r="IN48" s="226"/>
      <c r="IO48" s="226"/>
      <c r="IP48" s="226"/>
      <c r="IQ48" s="226"/>
      <c r="IR48" s="226"/>
      <c r="IS48" s="226"/>
      <c r="IT48" s="226"/>
      <c r="IU48" s="226"/>
      <c r="IV48" s="226"/>
      <c r="IW48" s="226"/>
    </row>
    <row r="49" spans="1:257" s="209" customFormat="1" ht="30" customHeight="1" x14ac:dyDescent="0.3">
      <c r="A49" s="205" t="s">
        <v>536</v>
      </c>
      <c r="B49" s="206" t="s">
        <v>62</v>
      </c>
      <c r="C49" s="208">
        <v>257</v>
      </c>
      <c r="D49" s="207"/>
      <c r="E49" s="207"/>
      <c r="F49" s="207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6"/>
      <c r="FL49" s="226"/>
      <c r="FM49" s="226"/>
      <c r="FN49" s="226"/>
      <c r="FO49" s="226"/>
      <c r="FP49" s="226"/>
      <c r="FQ49" s="226"/>
      <c r="FR49" s="226"/>
      <c r="FS49" s="226"/>
      <c r="FT49" s="226"/>
      <c r="FU49" s="226"/>
      <c r="FV49" s="226"/>
      <c r="FW49" s="226"/>
      <c r="FX49" s="226"/>
      <c r="FY49" s="226"/>
      <c r="FZ49" s="226"/>
      <c r="GA49" s="226"/>
      <c r="GB49" s="226"/>
      <c r="GC49" s="226"/>
      <c r="GD49" s="226"/>
      <c r="GE49" s="226"/>
      <c r="GF49" s="226"/>
      <c r="GG49" s="226"/>
      <c r="GH49" s="226"/>
      <c r="GI49" s="226"/>
      <c r="GJ49" s="226"/>
      <c r="GK49" s="226"/>
      <c r="GL49" s="226"/>
      <c r="GM49" s="226"/>
      <c r="GN49" s="226"/>
      <c r="GO49" s="226"/>
      <c r="GP49" s="226"/>
      <c r="GQ49" s="226"/>
      <c r="GR49" s="226"/>
      <c r="GS49" s="226"/>
      <c r="GT49" s="226"/>
      <c r="GU49" s="226"/>
      <c r="GV49" s="226"/>
      <c r="GW49" s="226"/>
      <c r="GX49" s="226"/>
      <c r="GY49" s="226"/>
      <c r="GZ49" s="226"/>
      <c r="HA49" s="226"/>
      <c r="HB49" s="226"/>
      <c r="HC49" s="226"/>
      <c r="HD49" s="226"/>
      <c r="HE49" s="226"/>
      <c r="HF49" s="226"/>
      <c r="HG49" s="226"/>
      <c r="HH49" s="226"/>
      <c r="HI49" s="226"/>
      <c r="HJ49" s="226"/>
      <c r="HK49" s="226"/>
      <c r="HL49" s="226"/>
      <c r="HM49" s="226"/>
      <c r="HN49" s="226"/>
      <c r="HO49" s="226"/>
      <c r="HP49" s="226"/>
      <c r="HQ49" s="226"/>
      <c r="HR49" s="226"/>
      <c r="HS49" s="226"/>
      <c r="HT49" s="226"/>
      <c r="HU49" s="226"/>
      <c r="HV49" s="226"/>
      <c r="HW49" s="226"/>
      <c r="HX49" s="226"/>
      <c r="HY49" s="226"/>
      <c r="HZ49" s="226"/>
      <c r="IA49" s="226"/>
      <c r="IB49" s="226"/>
      <c r="IC49" s="226"/>
      <c r="ID49" s="226"/>
      <c r="IE49" s="226"/>
      <c r="IF49" s="226"/>
      <c r="IG49" s="226"/>
      <c r="IH49" s="226"/>
      <c r="II49" s="226"/>
      <c r="IJ49" s="226"/>
      <c r="IK49" s="226"/>
      <c r="IL49" s="226"/>
      <c r="IM49" s="226"/>
      <c r="IN49" s="226"/>
      <c r="IO49" s="226"/>
      <c r="IP49" s="226"/>
      <c r="IQ49" s="226"/>
      <c r="IR49" s="226"/>
      <c r="IS49" s="226"/>
      <c r="IT49" s="226"/>
      <c r="IU49" s="226"/>
      <c r="IV49" s="226"/>
      <c r="IW49" s="226"/>
    </row>
    <row r="50" spans="1:257" s="209" customFormat="1" ht="30" customHeight="1" x14ac:dyDescent="0.3">
      <c r="A50" s="205" t="s">
        <v>450</v>
      </c>
      <c r="B50" s="206" t="s">
        <v>73</v>
      </c>
      <c r="C50" s="207"/>
      <c r="D50" s="208">
        <v>556</v>
      </c>
      <c r="E50" s="207"/>
      <c r="F50" s="207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6"/>
      <c r="GK50" s="226"/>
      <c r="GL50" s="226"/>
      <c r="GM50" s="226"/>
      <c r="GN50" s="226"/>
      <c r="GO50" s="226"/>
      <c r="GP50" s="226"/>
      <c r="GQ50" s="226"/>
      <c r="GR50" s="226"/>
      <c r="GS50" s="226"/>
      <c r="GT50" s="226"/>
      <c r="GU50" s="226"/>
      <c r="GV50" s="226"/>
      <c r="GW50" s="226"/>
      <c r="GX50" s="226"/>
      <c r="GY50" s="226"/>
      <c r="GZ50" s="226"/>
      <c r="HA50" s="226"/>
      <c r="HB50" s="226"/>
      <c r="HC50" s="226"/>
      <c r="HD50" s="226"/>
      <c r="HE50" s="226"/>
      <c r="HF50" s="226"/>
      <c r="HG50" s="226"/>
      <c r="HH50" s="226"/>
      <c r="HI50" s="226"/>
      <c r="HJ50" s="226"/>
      <c r="HK50" s="226"/>
      <c r="HL50" s="226"/>
      <c r="HM50" s="226"/>
      <c r="HN50" s="226"/>
      <c r="HO50" s="226"/>
      <c r="HP50" s="226"/>
      <c r="HQ50" s="226"/>
      <c r="HR50" s="226"/>
      <c r="HS50" s="226"/>
      <c r="HT50" s="226"/>
      <c r="HU50" s="226"/>
      <c r="HV50" s="226"/>
      <c r="HW50" s="226"/>
      <c r="HX50" s="226"/>
      <c r="HY50" s="226"/>
      <c r="HZ50" s="226"/>
      <c r="IA50" s="226"/>
      <c r="IB50" s="226"/>
      <c r="IC50" s="226"/>
      <c r="ID50" s="226"/>
      <c r="IE50" s="226"/>
      <c r="IF50" s="226"/>
      <c r="IG50" s="226"/>
      <c r="IH50" s="226"/>
      <c r="II50" s="226"/>
      <c r="IJ50" s="226"/>
      <c r="IK50" s="226"/>
      <c r="IL50" s="226"/>
      <c r="IM50" s="226"/>
      <c r="IN50" s="226"/>
      <c r="IO50" s="226"/>
      <c r="IP50" s="226"/>
      <c r="IQ50" s="226"/>
      <c r="IR50" s="226"/>
      <c r="IS50" s="226"/>
      <c r="IT50" s="226"/>
      <c r="IU50" s="226"/>
      <c r="IV50" s="226"/>
      <c r="IW50" s="226"/>
    </row>
    <row r="51" spans="1:257" s="209" customFormat="1" ht="30" customHeight="1" x14ac:dyDescent="0.3">
      <c r="A51" s="205" t="s">
        <v>708</v>
      </c>
      <c r="B51" s="206" t="s">
        <v>66</v>
      </c>
      <c r="C51" s="207"/>
      <c r="D51" s="208">
        <v>278</v>
      </c>
      <c r="E51" s="207"/>
      <c r="F51" s="207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6"/>
      <c r="FF51" s="226"/>
      <c r="FG51" s="226"/>
      <c r="FH51" s="226"/>
      <c r="FI51" s="226"/>
      <c r="FJ51" s="226"/>
      <c r="FK51" s="226"/>
      <c r="FL51" s="226"/>
      <c r="FM51" s="226"/>
      <c r="FN51" s="226"/>
      <c r="FO51" s="226"/>
      <c r="FP51" s="226"/>
      <c r="FQ51" s="226"/>
      <c r="FR51" s="226"/>
      <c r="FS51" s="226"/>
      <c r="FT51" s="226"/>
      <c r="FU51" s="226"/>
      <c r="FV51" s="226"/>
      <c r="FW51" s="226"/>
      <c r="FX51" s="226"/>
      <c r="FY51" s="226"/>
      <c r="FZ51" s="226"/>
      <c r="GA51" s="226"/>
      <c r="GB51" s="226"/>
      <c r="GC51" s="226"/>
      <c r="GD51" s="226"/>
      <c r="GE51" s="226"/>
      <c r="GF51" s="226"/>
      <c r="GG51" s="226"/>
      <c r="GH51" s="226"/>
      <c r="GI51" s="226"/>
      <c r="GJ51" s="226"/>
      <c r="GK51" s="226"/>
      <c r="GL51" s="226"/>
      <c r="GM51" s="226"/>
      <c r="GN51" s="226"/>
      <c r="GO51" s="226"/>
      <c r="GP51" s="226"/>
      <c r="GQ51" s="226"/>
      <c r="GR51" s="226"/>
      <c r="GS51" s="226"/>
      <c r="GT51" s="226"/>
      <c r="GU51" s="226"/>
      <c r="GV51" s="226"/>
      <c r="GW51" s="226"/>
      <c r="GX51" s="226"/>
      <c r="GY51" s="226"/>
      <c r="GZ51" s="226"/>
      <c r="HA51" s="226"/>
      <c r="HB51" s="226"/>
      <c r="HC51" s="226"/>
      <c r="HD51" s="226"/>
      <c r="HE51" s="226"/>
      <c r="HF51" s="226"/>
      <c r="HG51" s="226"/>
      <c r="HH51" s="226"/>
      <c r="HI51" s="226"/>
      <c r="HJ51" s="226"/>
      <c r="HK51" s="226"/>
      <c r="HL51" s="226"/>
      <c r="HM51" s="226"/>
      <c r="HN51" s="226"/>
      <c r="HO51" s="226"/>
      <c r="HP51" s="226"/>
      <c r="HQ51" s="226"/>
      <c r="HR51" s="226"/>
      <c r="HS51" s="226"/>
      <c r="HT51" s="226"/>
      <c r="HU51" s="226"/>
      <c r="HV51" s="226"/>
      <c r="HW51" s="226"/>
      <c r="HX51" s="226"/>
      <c r="HY51" s="226"/>
      <c r="HZ51" s="226"/>
      <c r="IA51" s="226"/>
      <c r="IB51" s="226"/>
      <c r="IC51" s="226"/>
      <c r="ID51" s="226"/>
      <c r="IE51" s="226"/>
      <c r="IF51" s="226"/>
      <c r="IG51" s="226"/>
      <c r="IH51" s="226"/>
      <c r="II51" s="226"/>
      <c r="IJ51" s="226"/>
      <c r="IK51" s="226"/>
      <c r="IL51" s="226"/>
      <c r="IM51" s="226"/>
      <c r="IN51" s="226"/>
      <c r="IO51" s="226"/>
      <c r="IP51" s="226"/>
      <c r="IQ51" s="226"/>
      <c r="IR51" s="226"/>
      <c r="IS51" s="226"/>
      <c r="IT51" s="226"/>
      <c r="IU51" s="226"/>
      <c r="IV51" s="226"/>
      <c r="IW51" s="226"/>
    </row>
    <row r="52" spans="1:257" s="209" customFormat="1" ht="30" customHeight="1" x14ac:dyDescent="0.3">
      <c r="A52" s="205" t="s">
        <v>460</v>
      </c>
      <c r="B52" s="206" t="s">
        <v>49</v>
      </c>
      <c r="C52" s="207"/>
      <c r="D52" s="208">
        <v>395</v>
      </c>
      <c r="E52" s="207"/>
      <c r="F52" s="207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6"/>
      <c r="FF52" s="226"/>
      <c r="FG52" s="226"/>
      <c r="FH52" s="226"/>
      <c r="FI52" s="226"/>
      <c r="FJ52" s="226"/>
      <c r="FK52" s="226"/>
      <c r="FL52" s="226"/>
      <c r="FM52" s="226"/>
      <c r="FN52" s="226"/>
      <c r="FO52" s="226"/>
      <c r="FP52" s="226"/>
      <c r="FQ52" s="226"/>
      <c r="FR52" s="226"/>
      <c r="FS52" s="226"/>
      <c r="FT52" s="226"/>
      <c r="FU52" s="226"/>
      <c r="FV52" s="226"/>
      <c r="FW52" s="226"/>
      <c r="FX52" s="226"/>
      <c r="FY52" s="226"/>
      <c r="FZ52" s="226"/>
      <c r="GA52" s="226"/>
      <c r="GB52" s="226"/>
      <c r="GC52" s="226"/>
      <c r="GD52" s="226"/>
      <c r="GE52" s="226"/>
      <c r="GF52" s="226"/>
      <c r="GG52" s="226"/>
      <c r="GH52" s="226"/>
      <c r="GI52" s="226"/>
      <c r="GJ52" s="226"/>
      <c r="GK52" s="226"/>
      <c r="GL52" s="226"/>
      <c r="GM52" s="226"/>
      <c r="GN52" s="226"/>
      <c r="GO52" s="226"/>
      <c r="GP52" s="226"/>
      <c r="GQ52" s="226"/>
      <c r="GR52" s="226"/>
      <c r="GS52" s="226"/>
      <c r="GT52" s="226"/>
      <c r="GU52" s="226"/>
      <c r="GV52" s="226"/>
      <c r="GW52" s="226"/>
      <c r="GX52" s="226"/>
      <c r="GY52" s="226"/>
      <c r="GZ52" s="226"/>
      <c r="HA52" s="226"/>
      <c r="HB52" s="226"/>
      <c r="HC52" s="226"/>
      <c r="HD52" s="226"/>
      <c r="HE52" s="226"/>
      <c r="HF52" s="226"/>
      <c r="HG52" s="226"/>
      <c r="HH52" s="226"/>
      <c r="HI52" s="226"/>
      <c r="HJ52" s="226"/>
      <c r="HK52" s="226"/>
      <c r="HL52" s="226"/>
      <c r="HM52" s="226"/>
      <c r="HN52" s="226"/>
      <c r="HO52" s="226"/>
      <c r="HP52" s="226"/>
      <c r="HQ52" s="226"/>
      <c r="HR52" s="226"/>
      <c r="HS52" s="226"/>
      <c r="HT52" s="226"/>
      <c r="HU52" s="226"/>
      <c r="HV52" s="226"/>
      <c r="HW52" s="226"/>
      <c r="HX52" s="226"/>
      <c r="HY52" s="226"/>
      <c r="HZ52" s="226"/>
      <c r="IA52" s="226"/>
      <c r="IB52" s="226"/>
      <c r="IC52" s="226"/>
      <c r="ID52" s="226"/>
      <c r="IE52" s="226"/>
      <c r="IF52" s="226"/>
      <c r="IG52" s="226"/>
      <c r="IH52" s="226"/>
      <c r="II52" s="226"/>
      <c r="IJ52" s="226"/>
      <c r="IK52" s="226"/>
      <c r="IL52" s="226"/>
      <c r="IM52" s="226"/>
      <c r="IN52" s="226"/>
      <c r="IO52" s="226"/>
      <c r="IP52" s="226"/>
      <c r="IQ52" s="226"/>
      <c r="IR52" s="226"/>
      <c r="IS52" s="226"/>
      <c r="IT52" s="226"/>
      <c r="IU52" s="226"/>
      <c r="IV52" s="226"/>
      <c r="IW52" s="226"/>
    </row>
    <row r="53" spans="1:257" s="209" customFormat="1" ht="30" customHeight="1" x14ac:dyDescent="0.3">
      <c r="A53" s="205" t="s">
        <v>690</v>
      </c>
      <c r="B53" s="206" t="s">
        <v>65</v>
      </c>
      <c r="C53" s="207"/>
      <c r="D53" s="210">
        <v>2370</v>
      </c>
      <c r="E53" s="207"/>
      <c r="F53" s="207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6"/>
      <c r="FR53" s="226"/>
      <c r="FS53" s="226"/>
      <c r="FT53" s="226"/>
      <c r="FU53" s="226"/>
      <c r="FV53" s="226"/>
      <c r="FW53" s="226"/>
      <c r="FX53" s="226"/>
      <c r="FY53" s="226"/>
      <c r="FZ53" s="226"/>
      <c r="GA53" s="226"/>
      <c r="GB53" s="226"/>
      <c r="GC53" s="226"/>
      <c r="GD53" s="226"/>
      <c r="GE53" s="226"/>
      <c r="GF53" s="226"/>
      <c r="GG53" s="226"/>
      <c r="GH53" s="226"/>
      <c r="GI53" s="226"/>
      <c r="GJ53" s="226"/>
      <c r="GK53" s="226"/>
      <c r="GL53" s="226"/>
      <c r="GM53" s="226"/>
      <c r="GN53" s="226"/>
      <c r="GO53" s="226"/>
      <c r="GP53" s="226"/>
      <c r="GQ53" s="226"/>
      <c r="GR53" s="226"/>
      <c r="GS53" s="226"/>
      <c r="GT53" s="226"/>
      <c r="GU53" s="226"/>
      <c r="GV53" s="226"/>
      <c r="GW53" s="226"/>
      <c r="GX53" s="226"/>
      <c r="GY53" s="226"/>
      <c r="GZ53" s="226"/>
      <c r="HA53" s="226"/>
      <c r="HB53" s="226"/>
      <c r="HC53" s="226"/>
      <c r="HD53" s="226"/>
      <c r="HE53" s="226"/>
      <c r="HF53" s="226"/>
      <c r="HG53" s="226"/>
      <c r="HH53" s="226"/>
      <c r="HI53" s="226"/>
      <c r="HJ53" s="226"/>
      <c r="HK53" s="226"/>
      <c r="HL53" s="226"/>
      <c r="HM53" s="226"/>
      <c r="HN53" s="226"/>
      <c r="HO53" s="226"/>
      <c r="HP53" s="226"/>
      <c r="HQ53" s="226"/>
      <c r="HR53" s="226"/>
      <c r="HS53" s="226"/>
      <c r="HT53" s="226"/>
      <c r="HU53" s="226"/>
      <c r="HV53" s="226"/>
      <c r="HW53" s="226"/>
      <c r="HX53" s="226"/>
      <c r="HY53" s="226"/>
      <c r="HZ53" s="226"/>
      <c r="IA53" s="226"/>
      <c r="IB53" s="226"/>
      <c r="IC53" s="226"/>
      <c r="ID53" s="226"/>
      <c r="IE53" s="226"/>
      <c r="IF53" s="226"/>
      <c r="IG53" s="226"/>
      <c r="IH53" s="226"/>
      <c r="II53" s="226"/>
      <c r="IJ53" s="226"/>
      <c r="IK53" s="226"/>
      <c r="IL53" s="226"/>
      <c r="IM53" s="226"/>
      <c r="IN53" s="226"/>
      <c r="IO53" s="226"/>
      <c r="IP53" s="226"/>
      <c r="IQ53" s="226"/>
      <c r="IR53" s="226"/>
      <c r="IS53" s="226"/>
      <c r="IT53" s="226"/>
      <c r="IU53" s="226"/>
      <c r="IV53" s="226"/>
      <c r="IW53" s="226"/>
    </row>
    <row r="54" spans="1:257" s="209" customFormat="1" ht="30" customHeight="1" x14ac:dyDescent="0.3">
      <c r="A54" s="205" t="s">
        <v>548</v>
      </c>
      <c r="B54" s="206" t="s">
        <v>49</v>
      </c>
      <c r="C54" s="207"/>
      <c r="D54" s="208">
        <v>395</v>
      </c>
      <c r="E54" s="207"/>
      <c r="F54" s="207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6"/>
      <c r="FL54" s="226"/>
      <c r="FM54" s="226"/>
      <c r="FN54" s="226"/>
      <c r="FO54" s="226"/>
      <c r="FP54" s="226"/>
      <c r="FQ54" s="226"/>
      <c r="FR54" s="226"/>
      <c r="FS54" s="226"/>
      <c r="FT54" s="226"/>
      <c r="FU54" s="226"/>
      <c r="FV54" s="226"/>
      <c r="FW54" s="226"/>
      <c r="FX54" s="226"/>
      <c r="FY54" s="226"/>
      <c r="FZ54" s="226"/>
      <c r="GA54" s="226"/>
      <c r="GB54" s="226"/>
      <c r="GC54" s="226"/>
      <c r="GD54" s="226"/>
      <c r="GE54" s="226"/>
      <c r="GF54" s="226"/>
      <c r="GG54" s="226"/>
      <c r="GH54" s="226"/>
      <c r="GI54" s="226"/>
      <c r="GJ54" s="226"/>
      <c r="GK54" s="226"/>
      <c r="GL54" s="226"/>
      <c r="GM54" s="226"/>
      <c r="GN54" s="226"/>
      <c r="GO54" s="226"/>
      <c r="GP54" s="226"/>
      <c r="GQ54" s="226"/>
      <c r="GR54" s="226"/>
      <c r="GS54" s="226"/>
      <c r="GT54" s="226"/>
      <c r="GU54" s="226"/>
      <c r="GV54" s="226"/>
      <c r="GW54" s="226"/>
      <c r="GX54" s="226"/>
      <c r="GY54" s="226"/>
      <c r="GZ54" s="226"/>
      <c r="HA54" s="226"/>
      <c r="HB54" s="226"/>
      <c r="HC54" s="226"/>
      <c r="HD54" s="226"/>
      <c r="HE54" s="226"/>
      <c r="HF54" s="226"/>
      <c r="HG54" s="226"/>
      <c r="HH54" s="226"/>
      <c r="HI54" s="226"/>
      <c r="HJ54" s="226"/>
      <c r="HK54" s="226"/>
      <c r="HL54" s="226"/>
      <c r="HM54" s="226"/>
      <c r="HN54" s="226"/>
      <c r="HO54" s="226"/>
      <c r="HP54" s="226"/>
      <c r="HQ54" s="226"/>
      <c r="HR54" s="226"/>
      <c r="HS54" s="226"/>
      <c r="HT54" s="226"/>
      <c r="HU54" s="226"/>
      <c r="HV54" s="226"/>
      <c r="HW54" s="226"/>
      <c r="HX54" s="226"/>
      <c r="HY54" s="226"/>
      <c r="HZ54" s="226"/>
      <c r="IA54" s="226"/>
      <c r="IB54" s="226"/>
      <c r="IC54" s="226"/>
      <c r="ID54" s="226"/>
      <c r="IE54" s="226"/>
      <c r="IF54" s="226"/>
      <c r="IG54" s="226"/>
      <c r="IH54" s="226"/>
      <c r="II54" s="226"/>
      <c r="IJ54" s="226"/>
      <c r="IK54" s="226"/>
      <c r="IL54" s="226"/>
      <c r="IM54" s="226"/>
      <c r="IN54" s="226"/>
      <c r="IO54" s="226"/>
      <c r="IP54" s="226"/>
      <c r="IQ54" s="226"/>
      <c r="IR54" s="226"/>
      <c r="IS54" s="226"/>
      <c r="IT54" s="226"/>
      <c r="IU54" s="226"/>
      <c r="IV54" s="226"/>
      <c r="IW54" s="226"/>
    </row>
    <row r="55" spans="1:257" s="209" customFormat="1" ht="30" customHeight="1" x14ac:dyDescent="0.3">
      <c r="A55" s="205" t="s">
        <v>468</v>
      </c>
      <c r="B55" s="206" t="s">
        <v>143</v>
      </c>
      <c r="C55" s="207"/>
      <c r="D55" s="207"/>
      <c r="E55" s="210">
        <v>1009</v>
      </c>
      <c r="F55" s="207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  <c r="FE55" s="226"/>
      <c r="FF55" s="226"/>
      <c r="FG55" s="226"/>
      <c r="FH55" s="226"/>
      <c r="FI55" s="226"/>
      <c r="FJ55" s="226"/>
      <c r="FK55" s="226"/>
      <c r="FL55" s="226"/>
      <c r="FM55" s="226"/>
      <c r="FN55" s="226"/>
      <c r="FO55" s="226"/>
      <c r="FP55" s="226"/>
      <c r="FQ55" s="226"/>
      <c r="FR55" s="226"/>
      <c r="FS55" s="226"/>
      <c r="FT55" s="226"/>
      <c r="FU55" s="226"/>
      <c r="FV55" s="226"/>
      <c r="FW55" s="226"/>
      <c r="FX55" s="226"/>
      <c r="FY55" s="226"/>
      <c r="FZ55" s="226"/>
      <c r="GA55" s="226"/>
      <c r="GB55" s="226"/>
      <c r="GC55" s="226"/>
      <c r="GD55" s="226"/>
      <c r="GE55" s="226"/>
      <c r="GF55" s="226"/>
      <c r="GG55" s="226"/>
      <c r="GH55" s="226"/>
      <c r="GI55" s="226"/>
      <c r="GJ55" s="226"/>
      <c r="GK55" s="226"/>
      <c r="GL55" s="226"/>
      <c r="GM55" s="226"/>
      <c r="GN55" s="226"/>
      <c r="GO55" s="226"/>
      <c r="GP55" s="226"/>
      <c r="GQ55" s="226"/>
      <c r="GR55" s="226"/>
      <c r="GS55" s="226"/>
      <c r="GT55" s="226"/>
      <c r="GU55" s="226"/>
      <c r="GV55" s="226"/>
      <c r="GW55" s="226"/>
      <c r="GX55" s="226"/>
      <c r="GY55" s="226"/>
      <c r="GZ55" s="226"/>
      <c r="HA55" s="226"/>
      <c r="HB55" s="226"/>
      <c r="HC55" s="226"/>
      <c r="HD55" s="226"/>
      <c r="HE55" s="226"/>
      <c r="HF55" s="226"/>
      <c r="HG55" s="226"/>
      <c r="HH55" s="226"/>
      <c r="HI55" s="226"/>
      <c r="HJ55" s="226"/>
      <c r="HK55" s="226"/>
      <c r="HL55" s="226"/>
      <c r="HM55" s="226"/>
      <c r="HN55" s="226"/>
      <c r="HO55" s="226"/>
      <c r="HP55" s="226"/>
      <c r="HQ55" s="226"/>
      <c r="HR55" s="226"/>
      <c r="HS55" s="226"/>
      <c r="HT55" s="226"/>
      <c r="HU55" s="226"/>
      <c r="HV55" s="226"/>
      <c r="HW55" s="226"/>
      <c r="HX55" s="226"/>
      <c r="HY55" s="226"/>
      <c r="HZ55" s="226"/>
      <c r="IA55" s="226"/>
      <c r="IB55" s="226"/>
      <c r="IC55" s="226"/>
      <c r="ID55" s="226"/>
      <c r="IE55" s="226"/>
      <c r="IF55" s="226"/>
      <c r="IG55" s="226"/>
      <c r="IH55" s="226"/>
      <c r="II55" s="226"/>
      <c r="IJ55" s="226"/>
      <c r="IK55" s="226"/>
      <c r="IL55" s="226"/>
      <c r="IM55" s="226"/>
      <c r="IN55" s="226"/>
      <c r="IO55" s="226"/>
      <c r="IP55" s="226"/>
      <c r="IQ55" s="226"/>
      <c r="IR55" s="226"/>
      <c r="IS55" s="226"/>
      <c r="IT55" s="226"/>
      <c r="IU55" s="226"/>
      <c r="IV55" s="226"/>
      <c r="IW55" s="226"/>
    </row>
    <row r="56" spans="1:257" s="209" customFormat="1" ht="30" customHeight="1" x14ac:dyDescent="0.3">
      <c r="A56" s="205" t="s">
        <v>614</v>
      </c>
      <c r="B56" s="206" t="s">
        <v>49</v>
      </c>
      <c r="C56" s="207"/>
      <c r="D56" s="208">
        <v>395</v>
      </c>
      <c r="E56" s="207"/>
      <c r="F56" s="207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6"/>
      <c r="FE56" s="226"/>
      <c r="FF56" s="226"/>
      <c r="FG56" s="226"/>
      <c r="FH56" s="226"/>
      <c r="FI56" s="226"/>
      <c r="FJ56" s="226"/>
      <c r="FK56" s="226"/>
      <c r="FL56" s="226"/>
      <c r="FM56" s="226"/>
      <c r="FN56" s="226"/>
      <c r="FO56" s="226"/>
      <c r="FP56" s="226"/>
      <c r="FQ56" s="226"/>
      <c r="FR56" s="226"/>
      <c r="FS56" s="226"/>
      <c r="FT56" s="226"/>
      <c r="FU56" s="226"/>
      <c r="FV56" s="226"/>
      <c r="FW56" s="226"/>
      <c r="FX56" s="226"/>
      <c r="FY56" s="226"/>
      <c r="FZ56" s="226"/>
      <c r="GA56" s="226"/>
      <c r="GB56" s="226"/>
      <c r="GC56" s="226"/>
      <c r="GD56" s="226"/>
      <c r="GE56" s="226"/>
      <c r="GF56" s="226"/>
      <c r="GG56" s="226"/>
      <c r="GH56" s="226"/>
      <c r="GI56" s="226"/>
      <c r="GJ56" s="226"/>
      <c r="GK56" s="226"/>
      <c r="GL56" s="226"/>
      <c r="GM56" s="226"/>
      <c r="GN56" s="226"/>
      <c r="GO56" s="226"/>
      <c r="GP56" s="226"/>
      <c r="GQ56" s="226"/>
      <c r="GR56" s="226"/>
      <c r="GS56" s="226"/>
      <c r="GT56" s="226"/>
      <c r="GU56" s="226"/>
      <c r="GV56" s="226"/>
      <c r="GW56" s="226"/>
      <c r="GX56" s="226"/>
      <c r="GY56" s="226"/>
      <c r="GZ56" s="226"/>
      <c r="HA56" s="226"/>
      <c r="HB56" s="226"/>
      <c r="HC56" s="226"/>
      <c r="HD56" s="226"/>
      <c r="HE56" s="226"/>
      <c r="HF56" s="226"/>
      <c r="HG56" s="226"/>
      <c r="HH56" s="226"/>
      <c r="HI56" s="226"/>
      <c r="HJ56" s="226"/>
      <c r="HK56" s="226"/>
      <c r="HL56" s="226"/>
      <c r="HM56" s="226"/>
      <c r="HN56" s="226"/>
      <c r="HO56" s="226"/>
      <c r="HP56" s="226"/>
      <c r="HQ56" s="226"/>
      <c r="HR56" s="226"/>
      <c r="HS56" s="226"/>
      <c r="HT56" s="226"/>
      <c r="HU56" s="226"/>
      <c r="HV56" s="226"/>
      <c r="HW56" s="226"/>
      <c r="HX56" s="226"/>
      <c r="HY56" s="226"/>
      <c r="HZ56" s="226"/>
      <c r="IA56" s="226"/>
      <c r="IB56" s="226"/>
      <c r="IC56" s="226"/>
      <c r="ID56" s="226"/>
      <c r="IE56" s="226"/>
      <c r="IF56" s="226"/>
      <c r="IG56" s="226"/>
      <c r="IH56" s="226"/>
      <c r="II56" s="226"/>
      <c r="IJ56" s="226"/>
      <c r="IK56" s="226"/>
      <c r="IL56" s="226"/>
      <c r="IM56" s="226"/>
      <c r="IN56" s="226"/>
      <c r="IO56" s="226"/>
      <c r="IP56" s="226"/>
      <c r="IQ56" s="226"/>
      <c r="IR56" s="226"/>
      <c r="IS56" s="226"/>
      <c r="IT56" s="226"/>
      <c r="IU56" s="226"/>
      <c r="IV56" s="226"/>
      <c r="IW56" s="226"/>
    </row>
    <row r="57" spans="1:257" s="209" customFormat="1" ht="30" customHeight="1" x14ac:dyDescent="0.3">
      <c r="A57" s="205" t="s">
        <v>562</v>
      </c>
      <c r="B57" s="206" t="s">
        <v>63</v>
      </c>
      <c r="C57" s="208">
        <v>410</v>
      </c>
      <c r="D57" s="207"/>
      <c r="E57" s="207"/>
      <c r="F57" s="207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  <c r="EF57" s="226"/>
      <c r="EG57" s="226"/>
      <c r="EH57" s="226"/>
      <c r="EI57" s="226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26"/>
      <c r="FC57" s="226"/>
      <c r="FD57" s="226"/>
      <c r="FE57" s="226"/>
      <c r="FF57" s="226"/>
      <c r="FG57" s="226"/>
      <c r="FH57" s="226"/>
      <c r="FI57" s="226"/>
      <c r="FJ57" s="226"/>
      <c r="FK57" s="226"/>
      <c r="FL57" s="226"/>
      <c r="FM57" s="226"/>
      <c r="FN57" s="226"/>
      <c r="FO57" s="226"/>
      <c r="FP57" s="226"/>
      <c r="FQ57" s="226"/>
      <c r="FR57" s="226"/>
      <c r="FS57" s="226"/>
      <c r="FT57" s="226"/>
      <c r="FU57" s="226"/>
      <c r="FV57" s="226"/>
      <c r="FW57" s="226"/>
      <c r="FX57" s="226"/>
      <c r="FY57" s="226"/>
      <c r="FZ57" s="226"/>
      <c r="GA57" s="226"/>
      <c r="GB57" s="226"/>
      <c r="GC57" s="226"/>
      <c r="GD57" s="226"/>
      <c r="GE57" s="226"/>
      <c r="GF57" s="226"/>
      <c r="GG57" s="226"/>
      <c r="GH57" s="226"/>
      <c r="GI57" s="226"/>
      <c r="GJ57" s="226"/>
      <c r="GK57" s="226"/>
      <c r="GL57" s="226"/>
      <c r="GM57" s="226"/>
      <c r="GN57" s="226"/>
      <c r="GO57" s="226"/>
      <c r="GP57" s="226"/>
      <c r="GQ57" s="226"/>
      <c r="GR57" s="226"/>
      <c r="GS57" s="226"/>
      <c r="GT57" s="226"/>
      <c r="GU57" s="226"/>
      <c r="GV57" s="226"/>
      <c r="GW57" s="226"/>
      <c r="GX57" s="226"/>
      <c r="GY57" s="226"/>
      <c r="GZ57" s="226"/>
      <c r="HA57" s="226"/>
      <c r="HB57" s="226"/>
      <c r="HC57" s="226"/>
      <c r="HD57" s="226"/>
      <c r="HE57" s="226"/>
      <c r="HF57" s="226"/>
      <c r="HG57" s="226"/>
      <c r="HH57" s="226"/>
      <c r="HI57" s="226"/>
      <c r="HJ57" s="226"/>
      <c r="HK57" s="226"/>
      <c r="HL57" s="226"/>
      <c r="HM57" s="226"/>
      <c r="HN57" s="226"/>
      <c r="HO57" s="226"/>
      <c r="HP57" s="226"/>
      <c r="HQ57" s="226"/>
      <c r="HR57" s="226"/>
      <c r="HS57" s="226"/>
      <c r="HT57" s="226"/>
      <c r="HU57" s="226"/>
      <c r="HV57" s="226"/>
      <c r="HW57" s="226"/>
      <c r="HX57" s="226"/>
      <c r="HY57" s="226"/>
      <c r="HZ57" s="226"/>
      <c r="IA57" s="226"/>
      <c r="IB57" s="226"/>
      <c r="IC57" s="226"/>
      <c r="ID57" s="226"/>
      <c r="IE57" s="226"/>
      <c r="IF57" s="226"/>
      <c r="IG57" s="226"/>
      <c r="IH57" s="226"/>
      <c r="II57" s="226"/>
      <c r="IJ57" s="226"/>
      <c r="IK57" s="226"/>
      <c r="IL57" s="226"/>
      <c r="IM57" s="226"/>
      <c r="IN57" s="226"/>
      <c r="IO57" s="226"/>
      <c r="IP57" s="226"/>
      <c r="IQ57" s="226"/>
      <c r="IR57" s="226"/>
      <c r="IS57" s="226"/>
      <c r="IT57" s="226"/>
      <c r="IU57" s="226"/>
      <c r="IV57" s="226"/>
      <c r="IW57" s="226"/>
    </row>
    <row r="58" spans="1:257" s="209" customFormat="1" ht="30" customHeight="1" x14ac:dyDescent="0.3">
      <c r="A58" s="205" t="s">
        <v>617</v>
      </c>
      <c r="B58" s="206" t="s">
        <v>49</v>
      </c>
      <c r="C58" s="207"/>
      <c r="D58" s="208">
        <v>790</v>
      </c>
      <c r="E58" s="207"/>
      <c r="F58" s="207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6"/>
      <c r="FL58" s="226"/>
      <c r="FM58" s="226"/>
      <c r="FN58" s="226"/>
      <c r="FO58" s="226"/>
      <c r="FP58" s="226"/>
      <c r="FQ58" s="226"/>
      <c r="FR58" s="226"/>
      <c r="FS58" s="226"/>
      <c r="FT58" s="226"/>
      <c r="FU58" s="226"/>
      <c r="FV58" s="226"/>
      <c r="FW58" s="226"/>
      <c r="FX58" s="226"/>
      <c r="FY58" s="226"/>
      <c r="FZ58" s="226"/>
      <c r="GA58" s="226"/>
      <c r="GB58" s="226"/>
      <c r="GC58" s="226"/>
      <c r="GD58" s="226"/>
      <c r="GE58" s="226"/>
      <c r="GF58" s="226"/>
      <c r="GG58" s="226"/>
      <c r="GH58" s="226"/>
      <c r="GI58" s="226"/>
      <c r="GJ58" s="226"/>
      <c r="GK58" s="226"/>
      <c r="GL58" s="226"/>
      <c r="GM58" s="226"/>
      <c r="GN58" s="226"/>
      <c r="GO58" s="226"/>
      <c r="GP58" s="226"/>
      <c r="GQ58" s="226"/>
      <c r="GR58" s="226"/>
      <c r="GS58" s="226"/>
      <c r="GT58" s="226"/>
      <c r="GU58" s="226"/>
      <c r="GV58" s="226"/>
      <c r="GW58" s="226"/>
      <c r="GX58" s="226"/>
      <c r="GY58" s="226"/>
      <c r="GZ58" s="226"/>
      <c r="HA58" s="226"/>
      <c r="HB58" s="226"/>
      <c r="HC58" s="226"/>
      <c r="HD58" s="226"/>
      <c r="HE58" s="226"/>
      <c r="HF58" s="226"/>
      <c r="HG58" s="226"/>
      <c r="HH58" s="226"/>
      <c r="HI58" s="226"/>
      <c r="HJ58" s="226"/>
      <c r="HK58" s="226"/>
      <c r="HL58" s="226"/>
      <c r="HM58" s="226"/>
      <c r="HN58" s="226"/>
      <c r="HO58" s="226"/>
      <c r="HP58" s="226"/>
      <c r="HQ58" s="226"/>
      <c r="HR58" s="226"/>
      <c r="HS58" s="226"/>
      <c r="HT58" s="226"/>
      <c r="HU58" s="226"/>
      <c r="HV58" s="226"/>
      <c r="HW58" s="226"/>
      <c r="HX58" s="226"/>
      <c r="HY58" s="226"/>
      <c r="HZ58" s="226"/>
      <c r="IA58" s="226"/>
      <c r="IB58" s="226"/>
      <c r="IC58" s="226"/>
      <c r="ID58" s="226"/>
      <c r="IE58" s="226"/>
      <c r="IF58" s="226"/>
      <c r="IG58" s="226"/>
      <c r="IH58" s="226"/>
      <c r="II58" s="226"/>
      <c r="IJ58" s="226"/>
      <c r="IK58" s="226"/>
      <c r="IL58" s="226"/>
      <c r="IM58" s="226"/>
      <c r="IN58" s="226"/>
      <c r="IO58" s="226"/>
      <c r="IP58" s="226"/>
      <c r="IQ58" s="226"/>
      <c r="IR58" s="226"/>
      <c r="IS58" s="226"/>
      <c r="IT58" s="226"/>
      <c r="IU58" s="226"/>
      <c r="IV58" s="226"/>
      <c r="IW58" s="226"/>
    </row>
    <row r="59" spans="1:257" s="209" customFormat="1" ht="30" customHeight="1" x14ac:dyDescent="0.3">
      <c r="A59" s="205" t="s">
        <v>619</v>
      </c>
      <c r="B59" s="206" t="s">
        <v>631</v>
      </c>
      <c r="C59" s="207"/>
      <c r="D59" s="208">
        <v>790</v>
      </c>
      <c r="E59" s="207"/>
      <c r="F59" s="207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26"/>
      <c r="GU59" s="226"/>
      <c r="GV59" s="226"/>
      <c r="GW59" s="226"/>
      <c r="GX59" s="226"/>
      <c r="GY59" s="226"/>
      <c r="GZ59" s="226"/>
      <c r="HA59" s="226"/>
      <c r="HB59" s="226"/>
      <c r="HC59" s="226"/>
      <c r="HD59" s="226"/>
      <c r="HE59" s="226"/>
      <c r="HF59" s="226"/>
      <c r="HG59" s="226"/>
      <c r="HH59" s="226"/>
      <c r="HI59" s="226"/>
      <c r="HJ59" s="226"/>
      <c r="HK59" s="226"/>
      <c r="HL59" s="226"/>
      <c r="HM59" s="226"/>
      <c r="HN59" s="226"/>
      <c r="HO59" s="226"/>
      <c r="HP59" s="226"/>
      <c r="HQ59" s="226"/>
      <c r="HR59" s="226"/>
      <c r="HS59" s="226"/>
      <c r="HT59" s="226"/>
      <c r="HU59" s="226"/>
      <c r="HV59" s="226"/>
      <c r="HW59" s="226"/>
      <c r="HX59" s="226"/>
      <c r="HY59" s="226"/>
      <c r="HZ59" s="226"/>
      <c r="IA59" s="226"/>
      <c r="IB59" s="226"/>
      <c r="IC59" s="226"/>
      <c r="ID59" s="226"/>
      <c r="IE59" s="226"/>
      <c r="IF59" s="226"/>
      <c r="IG59" s="226"/>
      <c r="IH59" s="226"/>
      <c r="II59" s="226"/>
      <c r="IJ59" s="226"/>
      <c r="IK59" s="226"/>
      <c r="IL59" s="226"/>
      <c r="IM59" s="226"/>
      <c r="IN59" s="226"/>
      <c r="IO59" s="226"/>
      <c r="IP59" s="226"/>
      <c r="IQ59" s="226"/>
      <c r="IR59" s="226"/>
      <c r="IS59" s="226"/>
      <c r="IT59" s="226"/>
      <c r="IU59" s="226"/>
      <c r="IV59" s="226"/>
      <c r="IW59" s="226"/>
    </row>
    <row r="60" spans="1:257" s="209" customFormat="1" ht="30" customHeight="1" x14ac:dyDescent="0.3">
      <c r="A60" s="205" t="s">
        <v>813</v>
      </c>
      <c r="B60" s="206" t="s">
        <v>49</v>
      </c>
      <c r="C60" s="207"/>
      <c r="D60" s="208">
        <v>790</v>
      </c>
      <c r="E60" s="207"/>
      <c r="F60" s="207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6"/>
      <c r="IL60" s="226"/>
      <c r="IM60" s="226"/>
      <c r="IN60" s="226"/>
      <c r="IO60" s="226"/>
      <c r="IP60" s="226"/>
      <c r="IQ60" s="226"/>
      <c r="IR60" s="226"/>
      <c r="IS60" s="226"/>
      <c r="IT60" s="226"/>
      <c r="IU60" s="226"/>
      <c r="IV60" s="226"/>
      <c r="IW60" s="226"/>
    </row>
    <row r="61" spans="1:257" s="209" customFormat="1" ht="30" customHeight="1" x14ac:dyDescent="0.3">
      <c r="A61" s="205" t="s">
        <v>576</v>
      </c>
      <c r="B61" s="206" t="s">
        <v>65</v>
      </c>
      <c r="C61" s="207"/>
      <c r="D61" s="208">
        <v>395</v>
      </c>
      <c r="E61" s="207"/>
      <c r="F61" s="207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  <c r="FL61" s="226"/>
      <c r="FM61" s="226"/>
      <c r="FN61" s="226"/>
      <c r="FO61" s="226"/>
      <c r="FP61" s="226"/>
      <c r="FQ61" s="226"/>
      <c r="FR61" s="226"/>
      <c r="FS61" s="226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26"/>
      <c r="GX61" s="226"/>
      <c r="GY61" s="226"/>
      <c r="GZ61" s="226"/>
      <c r="HA61" s="226"/>
      <c r="HB61" s="226"/>
      <c r="HC61" s="226"/>
      <c r="HD61" s="226"/>
      <c r="HE61" s="226"/>
      <c r="HF61" s="226"/>
      <c r="HG61" s="226"/>
      <c r="HH61" s="226"/>
      <c r="HI61" s="226"/>
      <c r="HJ61" s="226"/>
      <c r="HK61" s="226"/>
      <c r="HL61" s="226"/>
      <c r="HM61" s="226"/>
      <c r="HN61" s="226"/>
      <c r="HO61" s="226"/>
      <c r="HP61" s="226"/>
      <c r="HQ61" s="226"/>
      <c r="HR61" s="226"/>
      <c r="HS61" s="226"/>
      <c r="HT61" s="226"/>
      <c r="HU61" s="226"/>
      <c r="HV61" s="226"/>
      <c r="HW61" s="226"/>
      <c r="HX61" s="226"/>
      <c r="HY61" s="226"/>
      <c r="HZ61" s="226"/>
      <c r="IA61" s="226"/>
      <c r="IB61" s="226"/>
      <c r="IC61" s="226"/>
      <c r="ID61" s="226"/>
      <c r="IE61" s="226"/>
      <c r="IF61" s="226"/>
      <c r="IG61" s="226"/>
      <c r="IH61" s="226"/>
      <c r="II61" s="226"/>
      <c r="IJ61" s="226"/>
      <c r="IK61" s="226"/>
      <c r="IL61" s="226"/>
      <c r="IM61" s="226"/>
      <c r="IN61" s="226"/>
      <c r="IO61" s="226"/>
      <c r="IP61" s="226"/>
      <c r="IQ61" s="226"/>
      <c r="IR61" s="226"/>
      <c r="IS61" s="226"/>
      <c r="IT61" s="226"/>
      <c r="IU61" s="226"/>
      <c r="IV61" s="226"/>
      <c r="IW61" s="226"/>
    </row>
    <row r="62" spans="1:257" s="209" customFormat="1" ht="30" customHeight="1" x14ac:dyDescent="0.3">
      <c r="A62" s="205" t="s">
        <v>722</v>
      </c>
      <c r="B62" s="206" t="s">
        <v>129</v>
      </c>
      <c r="C62" s="207"/>
      <c r="D62" s="207"/>
      <c r="E62" s="208">
        <v>592.5</v>
      </c>
      <c r="F62" s="207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26"/>
      <c r="GX62" s="226"/>
      <c r="GY62" s="226"/>
      <c r="GZ62" s="226"/>
      <c r="HA62" s="226"/>
      <c r="HB62" s="226"/>
      <c r="HC62" s="226"/>
      <c r="HD62" s="226"/>
      <c r="HE62" s="226"/>
      <c r="HF62" s="226"/>
      <c r="HG62" s="226"/>
      <c r="HH62" s="226"/>
      <c r="HI62" s="226"/>
      <c r="HJ62" s="226"/>
      <c r="HK62" s="226"/>
      <c r="HL62" s="226"/>
      <c r="HM62" s="226"/>
      <c r="HN62" s="226"/>
      <c r="HO62" s="226"/>
      <c r="HP62" s="226"/>
      <c r="HQ62" s="226"/>
      <c r="HR62" s="226"/>
      <c r="HS62" s="226"/>
      <c r="HT62" s="226"/>
      <c r="HU62" s="226"/>
      <c r="HV62" s="226"/>
      <c r="HW62" s="226"/>
      <c r="HX62" s="226"/>
      <c r="HY62" s="226"/>
      <c r="HZ62" s="226"/>
      <c r="IA62" s="226"/>
      <c r="IB62" s="226"/>
      <c r="IC62" s="226"/>
      <c r="ID62" s="226"/>
      <c r="IE62" s="226"/>
      <c r="IF62" s="226"/>
      <c r="IG62" s="226"/>
      <c r="IH62" s="226"/>
      <c r="II62" s="226"/>
      <c r="IJ62" s="226"/>
      <c r="IK62" s="226"/>
      <c r="IL62" s="226"/>
      <c r="IM62" s="226"/>
      <c r="IN62" s="226"/>
      <c r="IO62" s="226"/>
      <c r="IP62" s="226"/>
      <c r="IQ62" s="226"/>
      <c r="IR62" s="226"/>
      <c r="IS62" s="226"/>
      <c r="IT62" s="226"/>
      <c r="IU62" s="226"/>
      <c r="IV62" s="226"/>
      <c r="IW62" s="226"/>
    </row>
    <row r="63" spans="1:257" s="209" customFormat="1" ht="30" customHeight="1" x14ac:dyDescent="0.3">
      <c r="A63" s="205" t="s">
        <v>792</v>
      </c>
      <c r="B63" s="206" t="s">
        <v>113</v>
      </c>
      <c r="C63" s="207"/>
      <c r="D63" s="207"/>
      <c r="E63" s="208">
        <v>395</v>
      </c>
      <c r="F63" s="207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  <c r="GG63" s="226"/>
      <c r="GH63" s="226"/>
      <c r="GI63" s="226"/>
      <c r="GJ63" s="226"/>
      <c r="GK63" s="226"/>
      <c r="GL63" s="226"/>
      <c r="GM63" s="226"/>
      <c r="GN63" s="226"/>
      <c r="GO63" s="226"/>
      <c r="GP63" s="226"/>
      <c r="GQ63" s="226"/>
      <c r="GR63" s="226"/>
      <c r="GS63" s="226"/>
      <c r="GT63" s="226"/>
      <c r="GU63" s="226"/>
      <c r="GV63" s="226"/>
      <c r="GW63" s="226"/>
      <c r="GX63" s="226"/>
      <c r="GY63" s="226"/>
      <c r="GZ63" s="226"/>
      <c r="HA63" s="226"/>
      <c r="HB63" s="226"/>
      <c r="HC63" s="226"/>
      <c r="HD63" s="226"/>
      <c r="HE63" s="226"/>
      <c r="HF63" s="226"/>
      <c r="HG63" s="226"/>
      <c r="HH63" s="226"/>
      <c r="HI63" s="226"/>
      <c r="HJ63" s="226"/>
      <c r="HK63" s="226"/>
      <c r="HL63" s="226"/>
      <c r="HM63" s="226"/>
      <c r="HN63" s="226"/>
      <c r="HO63" s="226"/>
      <c r="HP63" s="226"/>
      <c r="HQ63" s="226"/>
      <c r="HR63" s="226"/>
      <c r="HS63" s="226"/>
      <c r="HT63" s="226"/>
      <c r="HU63" s="226"/>
      <c r="HV63" s="226"/>
      <c r="HW63" s="226"/>
      <c r="HX63" s="226"/>
      <c r="HY63" s="226"/>
      <c r="HZ63" s="226"/>
      <c r="IA63" s="226"/>
      <c r="IB63" s="226"/>
      <c r="IC63" s="226"/>
      <c r="ID63" s="226"/>
      <c r="IE63" s="226"/>
      <c r="IF63" s="226"/>
      <c r="IG63" s="226"/>
      <c r="IH63" s="226"/>
      <c r="II63" s="226"/>
      <c r="IJ63" s="226"/>
      <c r="IK63" s="226"/>
      <c r="IL63" s="226"/>
      <c r="IM63" s="226"/>
      <c r="IN63" s="226"/>
      <c r="IO63" s="226"/>
      <c r="IP63" s="226"/>
      <c r="IQ63" s="226"/>
      <c r="IR63" s="226"/>
      <c r="IS63" s="226"/>
      <c r="IT63" s="226"/>
      <c r="IU63" s="226"/>
      <c r="IV63" s="226"/>
      <c r="IW63" s="226"/>
    </row>
    <row r="64" spans="1:257" s="209" customFormat="1" ht="30" customHeight="1" x14ac:dyDescent="0.3">
      <c r="A64" s="205" t="s">
        <v>792</v>
      </c>
      <c r="B64" s="206" t="s">
        <v>846</v>
      </c>
      <c r="C64" s="207"/>
      <c r="D64" s="207"/>
      <c r="E64" s="210">
        <v>2571</v>
      </c>
      <c r="F64" s="207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  <c r="GG64" s="226"/>
      <c r="GH64" s="226"/>
      <c r="GI64" s="226"/>
      <c r="GJ64" s="226"/>
      <c r="GK64" s="226"/>
      <c r="GL64" s="226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6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6"/>
      <c r="HN64" s="226"/>
      <c r="HO64" s="226"/>
      <c r="HP64" s="226"/>
      <c r="HQ64" s="226"/>
      <c r="HR64" s="226"/>
      <c r="HS64" s="226"/>
      <c r="HT64" s="226"/>
      <c r="HU64" s="226"/>
      <c r="HV64" s="226"/>
      <c r="HW64" s="226"/>
      <c r="HX64" s="226"/>
      <c r="HY64" s="226"/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6"/>
      <c r="IL64" s="226"/>
      <c r="IM64" s="226"/>
      <c r="IN64" s="226"/>
      <c r="IO64" s="226"/>
      <c r="IP64" s="226"/>
      <c r="IQ64" s="226"/>
      <c r="IR64" s="226"/>
      <c r="IS64" s="226"/>
      <c r="IT64" s="226"/>
      <c r="IU64" s="226"/>
      <c r="IV64" s="226"/>
      <c r="IW64" s="226"/>
    </row>
    <row r="65" spans="1:257" s="209" customFormat="1" ht="30" customHeight="1" x14ac:dyDescent="0.3">
      <c r="A65" s="205" t="s">
        <v>577</v>
      </c>
      <c r="B65" s="206" t="s">
        <v>129</v>
      </c>
      <c r="C65" s="207"/>
      <c r="D65" s="207"/>
      <c r="E65" s="208">
        <v>790</v>
      </c>
      <c r="F65" s="207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  <c r="IO65" s="226"/>
      <c r="IP65" s="226"/>
      <c r="IQ65" s="226"/>
      <c r="IR65" s="226"/>
      <c r="IS65" s="226"/>
      <c r="IT65" s="226"/>
      <c r="IU65" s="226"/>
      <c r="IV65" s="226"/>
      <c r="IW65" s="226"/>
    </row>
    <row r="66" spans="1:257" s="209" customFormat="1" ht="30" customHeight="1" x14ac:dyDescent="0.3">
      <c r="A66" s="205" t="s">
        <v>699</v>
      </c>
      <c r="B66" s="206" t="s">
        <v>480</v>
      </c>
      <c r="C66" s="207"/>
      <c r="D66" s="210">
        <v>8690</v>
      </c>
      <c r="E66" s="207"/>
      <c r="F66" s="207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  <c r="IO66" s="226"/>
      <c r="IP66" s="226"/>
      <c r="IQ66" s="226"/>
      <c r="IR66" s="226"/>
      <c r="IS66" s="226"/>
      <c r="IT66" s="226"/>
      <c r="IU66" s="226"/>
      <c r="IV66" s="226"/>
      <c r="IW66" s="226"/>
    </row>
    <row r="67" spans="1:257" s="209" customFormat="1" ht="30" customHeight="1" x14ac:dyDescent="0.3">
      <c r="A67" s="205" t="s">
        <v>761</v>
      </c>
      <c r="B67" s="206" t="s">
        <v>69</v>
      </c>
      <c r="C67" s="207"/>
      <c r="D67" s="210">
        <v>1185</v>
      </c>
      <c r="E67" s="207"/>
      <c r="F67" s="207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  <c r="GG67" s="226"/>
      <c r="GH67" s="226"/>
      <c r="GI67" s="226"/>
      <c r="GJ67" s="226"/>
      <c r="GK67" s="226"/>
      <c r="GL67" s="226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6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6"/>
      <c r="HN67" s="226"/>
      <c r="HO67" s="226"/>
      <c r="HP67" s="226"/>
      <c r="HQ67" s="226"/>
      <c r="HR67" s="226"/>
      <c r="HS67" s="226"/>
      <c r="HT67" s="226"/>
      <c r="HU67" s="226"/>
      <c r="HV67" s="226"/>
      <c r="HW67" s="226"/>
      <c r="HX67" s="226"/>
      <c r="HY67" s="226"/>
      <c r="HZ67" s="226"/>
      <c r="IA67" s="226"/>
      <c r="IB67" s="226"/>
      <c r="IC67" s="226"/>
      <c r="ID67" s="226"/>
      <c r="IE67" s="226"/>
      <c r="IF67" s="226"/>
      <c r="IG67" s="226"/>
      <c r="IH67" s="226"/>
      <c r="II67" s="226"/>
      <c r="IJ67" s="226"/>
      <c r="IK67" s="226"/>
      <c r="IL67" s="226"/>
      <c r="IM67" s="226"/>
      <c r="IN67" s="226"/>
      <c r="IO67" s="226"/>
      <c r="IP67" s="226"/>
      <c r="IQ67" s="226"/>
      <c r="IR67" s="226"/>
      <c r="IS67" s="226"/>
      <c r="IT67" s="226"/>
      <c r="IU67" s="226"/>
      <c r="IV67" s="226"/>
      <c r="IW67" s="226"/>
    </row>
    <row r="68" spans="1:257" s="209" customFormat="1" ht="30" customHeight="1" x14ac:dyDescent="0.3">
      <c r="A68" s="205" t="s">
        <v>627</v>
      </c>
      <c r="B68" s="206" t="s">
        <v>486</v>
      </c>
      <c r="C68" s="207"/>
      <c r="D68" s="208">
        <v>197.5</v>
      </c>
      <c r="E68" s="207"/>
      <c r="F68" s="207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  <c r="HS68" s="226"/>
      <c r="HT68" s="226"/>
      <c r="HU68" s="226"/>
      <c r="HV68" s="226"/>
      <c r="HW68" s="226"/>
      <c r="HX68" s="226"/>
      <c r="HY68" s="226"/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6"/>
      <c r="IL68" s="226"/>
      <c r="IM68" s="226"/>
      <c r="IN68" s="226"/>
      <c r="IO68" s="226"/>
      <c r="IP68" s="226"/>
      <c r="IQ68" s="226"/>
      <c r="IR68" s="226"/>
      <c r="IS68" s="226"/>
      <c r="IT68" s="226"/>
      <c r="IU68" s="226"/>
      <c r="IV68" s="226"/>
      <c r="IW68" s="226"/>
    </row>
    <row r="69" spans="1:257" s="209" customFormat="1" ht="30" customHeight="1" x14ac:dyDescent="0.3">
      <c r="A69" s="205" t="s">
        <v>847</v>
      </c>
      <c r="B69" s="206" t="s">
        <v>59</v>
      </c>
      <c r="C69" s="207"/>
      <c r="D69" s="207"/>
      <c r="E69" s="210">
        <v>1185</v>
      </c>
      <c r="F69" s="207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26"/>
      <c r="GN69" s="226"/>
      <c r="GO69" s="226"/>
      <c r="GP69" s="226"/>
      <c r="GQ69" s="226"/>
      <c r="GR69" s="226"/>
      <c r="GS69" s="226"/>
      <c r="GT69" s="226"/>
      <c r="GU69" s="226"/>
      <c r="GV69" s="226"/>
      <c r="GW69" s="226"/>
      <c r="GX69" s="226"/>
      <c r="GY69" s="226"/>
      <c r="GZ69" s="226"/>
      <c r="HA69" s="226"/>
      <c r="HB69" s="226"/>
      <c r="HC69" s="226"/>
      <c r="HD69" s="226"/>
      <c r="HE69" s="226"/>
      <c r="HF69" s="226"/>
      <c r="HG69" s="226"/>
      <c r="HH69" s="226"/>
      <c r="HI69" s="226"/>
      <c r="HJ69" s="226"/>
      <c r="HK69" s="226"/>
      <c r="HL69" s="226"/>
      <c r="HM69" s="226"/>
      <c r="HN69" s="226"/>
      <c r="HO69" s="226"/>
      <c r="HP69" s="226"/>
      <c r="HQ69" s="226"/>
      <c r="HR69" s="226"/>
      <c r="HS69" s="226"/>
      <c r="HT69" s="226"/>
      <c r="HU69" s="226"/>
      <c r="HV69" s="226"/>
      <c r="HW69" s="226"/>
      <c r="HX69" s="226"/>
      <c r="HY69" s="226"/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6"/>
      <c r="IL69" s="226"/>
      <c r="IM69" s="226"/>
      <c r="IN69" s="226"/>
      <c r="IO69" s="226"/>
      <c r="IP69" s="226"/>
      <c r="IQ69" s="226"/>
      <c r="IR69" s="226"/>
      <c r="IS69" s="226"/>
      <c r="IT69" s="226"/>
      <c r="IU69" s="226"/>
      <c r="IV69" s="226"/>
      <c r="IW69" s="226"/>
    </row>
    <row r="70" spans="1:257" s="209" customFormat="1" ht="30" customHeight="1" x14ac:dyDescent="0.3">
      <c r="A70" s="205" t="s">
        <v>848</v>
      </c>
      <c r="B70" s="206" t="s">
        <v>59</v>
      </c>
      <c r="C70" s="207"/>
      <c r="D70" s="207"/>
      <c r="E70" s="210">
        <v>1185</v>
      </c>
      <c r="F70" s="207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26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226"/>
      <c r="GA70" s="226"/>
      <c r="GB70" s="226"/>
      <c r="GC70" s="226"/>
      <c r="GD70" s="226"/>
      <c r="GE70" s="226"/>
      <c r="GF70" s="226"/>
      <c r="GG70" s="226"/>
      <c r="GH70" s="226"/>
      <c r="GI70" s="226"/>
      <c r="GJ70" s="226"/>
      <c r="GK70" s="226"/>
      <c r="GL70" s="226"/>
      <c r="GM70" s="226"/>
      <c r="GN70" s="226"/>
      <c r="GO70" s="226"/>
      <c r="GP70" s="226"/>
      <c r="GQ70" s="226"/>
      <c r="GR70" s="226"/>
      <c r="GS70" s="226"/>
      <c r="GT70" s="226"/>
      <c r="GU70" s="226"/>
      <c r="GV70" s="226"/>
      <c r="GW70" s="226"/>
      <c r="GX70" s="226"/>
      <c r="GY70" s="226"/>
      <c r="GZ70" s="226"/>
      <c r="HA70" s="226"/>
      <c r="HB70" s="226"/>
      <c r="HC70" s="226"/>
      <c r="HD70" s="226"/>
      <c r="HE70" s="226"/>
      <c r="HF70" s="226"/>
      <c r="HG70" s="226"/>
      <c r="HH70" s="226"/>
      <c r="HI70" s="226"/>
      <c r="HJ70" s="226"/>
      <c r="HK70" s="226"/>
      <c r="HL70" s="226"/>
      <c r="HM70" s="226"/>
      <c r="HN70" s="226"/>
      <c r="HO70" s="226"/>
      <c r="HP70" s="226"/>
      <c r="HQ70" s="226"/>
      <c r="HR70" s="226"/>
      <c r="HS70" s="226"/>
      <c r="HT70" s="226"/>
      <c r="HU70" s="226"/>
      <c r="HV70" s="226"/>
      <c r="HW70" s="226"/>
      <c r="HX70" s="226"/>
      <c r="HY70" s="226"/>
      <c r="HZ70" s="226"/>
      <c r="IA70" s="226"/>
      <c r="IB70" s="226"/>
      <c r="IC70" s="226"/>
      <c r="ID70" s="226"/>
      <c r="IE70" s="226"/>
      <c r="IF70" s="226"/>
      <c r="IG70" s="226"/>
      <c r="IH70" s="226"/>
      <c r="II70" s="226"/>
      <c r="IJ70" s="226"/>
      <c r="IK70" s="226"/>
      <c r="IL70" s="226"/>
      <c r="IM70" s="226"/>
      <c r="IN70" s="226"/>
      <c r="IO70" s="226"/>
      <c r="IP70" s="226"/>
      <c r="IQ70" s="226"/>
      <c r="IR70" s="226"/>
      <c r="IS70" s="226"/>
      <c r="IT70" s="226"/>
      <c r="IU70" s="226"/>
      <c r="IV70" s="226"/>
      <c r="IW70" s="226"/>
    </row>
    <row r="71" spans="1:257" s="209" customFormat="1" ht="30" customHeight="1" x14ac:dyDescent="0.3">
      <c r="A71" s="205" t="s">
        <v>489</v>
      </c>
      <c r="B71" s="206" t="s">
        <v>65</v>
      </c>
      <c r="C71" s="207"/>
      <c r="D71" s="208">
        <v>790</v>
      </c>
      <c r="E71" s="207"/>
      <c r="F71" s="207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  <c r="HS71" s="226"/>
      <c r="HT71" s="226"/>
      <c r="HU71" s="226"/>
      <c r="HV71" s="226"/>
      <c r="HW71" s="226"/>
      <c r="HX71" s="226"/>
      <c r="HY71" s="226"/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6"/>
      <c r="IL71" s="226"/>
      <c r="IM71" s="226"/>
      <c r="IN71" s="226"/>
      <c r="IO71" s="226"/>
      <c r="IP71" s="226"/>
      <c r="IQ71" s="226"/>
      <c r="IR71" s="226"/>
      <c r="IS71" s="226"/>
      <c r="IT71" s="226"/>
      <c r="IU71" s="226"/>
      <c r="IV71" s="226"/>
      <c r="IW71" s="226"/>
    </row>
    <row r="72" spans="1:257" s="209" customFormat="1" ht="30" customHeight="1" x14ac:dyDescent="0.3">
      <c r="A72" s="205" t="s">
        <v>849</v>
      </c>
      <c r="B72" s="206" t="s">
        <v>67</v>
      </c>
      <c r="C72" s="207"/>
      <c r="D72" s="208">
        <v>395</v>
      </c>
      <c r="E72" s="207"/>
      <c r="F72" s="207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226"/>
      <c r="DX72" s="226"/>
      <c r="DY72" s="226"/>
      <c r="DZ72" s="226"/>
      <c r="EA72" s="226"/>
      <c r="EB72" s="226"/>
      <c r="EC72" s="226"/>
      <c r="ED72" s="226"/>
      <c r="EE72" s="226"/>
      <c r="EF72" s="226"/>
      <c r="EG72" s="226"/>
      <c r="EH72" s="226"/>
      <c r="EI72" s="226"/>
      <c r="EJ72" s="226"/>
      <c r="EK72" s="226"/>
      <c r="EL72" s="226"/>
      <c r="EM72" s="226"/>
      <c r="EN72" s="226"/>
      <c r="EO72" s="226"/>
      <c r="EP72" s="226"/>
      <c r="EQ72" s="226"/>
      <c r="ER72" s="226"/>
      <c r="ES72" s="226"/>
      <c r="ET72" s="226"/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6"/>
      <c r="FF72" s="226"/>
      <c r="FG72" s="226"/>
      <c r="FH72" s="226"/>
      <c r="FI72" s="226"/>
      <c r="FJ72" s="226"/>
      <c r="FK72" s="226"/>
      <c r="FL72" s="226"/>
      <c r="FM72" s="226"/>
      <c r="FN72" s="226"/>
      <c r="FO72" s="226"/>
      <c r="FP72" s="226"/>
      <c r="FQ72" s="226"/>
      <c r="FR72" s="226"/>
      <c r="FS72" s="226"/>
      <c r="FT72" s="226"/>
      <c r="FU72" s="226"/>
      <c r="FV72" s="226"/>
      <c r="FW72" s="226"/>
      <c r="FX72" s="226"/>
      <c r="FY72" s="226"/>
      <c r="FZ72" s="226"/>
      <c r="GA72" s="226"/>
      <c r="GB72" s="226"/>
      <c r="GC72" s="226"/>
      <c r="GD72" s="226"/>
      <c r="GE72" s="226"/>
      <c r="GF72" s="226"/>
      <c r="GG72" s="226"/>
      <c r="GH72" s="226"/>
      <c r="GI72" s="226"/>
      <c r="GJ72" s="226"/>
      <c r="GK72" s="226"/>
      <c r="GL72" s="226"/>
      <c r="GM72" s="226"/>
      <c r="GN72" s="226"/>
      <c r="GO72" s="226"/>
      <c r="GP72" s="226"/>
      <c r="GQ72" s="226"/>
      <c r="GR72" s="226"/>
      <c r="GS72" s="226"/>
      <c r="GT72" s="226"/>
      <c r="GU72" s="226"/>
      <c r="GV72" s="226"/>
      <c r="GW72" s="226"/>
      <c r="GX72" s="226"/>
      <c r="GY72" s="226"/>
      <c r="GZ72" s="226"/>
      <c r="HA72" s="226"/>
      <c r="HB72" s="226"/>
      <c r="HC72" s="226"/>
      <c r="HD72" s="226"/>
      <c r="HE72" s="226"/>
      <c r="HF72" s="226"/>
      <c r="HG72" s="226"/>
      <c r="HH72" s="226"/>
      <c r="HI72" s="226"/>
      <c r="HJ72" s="226"/>
      <c r="HK72" s="226"/>
      <c r="HL72" s="226"/>
      <c r="HM72" s="226"/>
      <c r="HN72" s="226"/>
      <c r="HO72" s="226"/>
      <c r="HP72" s="226"/>
      <c r="HQ72" s="226"/>
      <c r="HR72" s="226"/>
      <c r="HS72" s="226"/>
      <c r="HT72" s="226"/>
      <c r="HU72" s="226"/>
      <c r="HV72" s="226"/>
      <c r="HW72" s="226"/>
      <c r="HX72" s="226"/>
      <c r="HY72" s="226"/>
      <c r="HZ72" s="226"/>
      <c r="IA72" s="226"/>
      <c r="IB72" s="226"/>
      <c r="IC72" s="226"/>
      <c r="ID72" s="226"/>
      <c r="IE72" s="226"/>
      <c r="IF72" s="226"/>
      <c r="IG72" s="226"/>
      <c r="IH72" s="226"/>
      <c r="II72" s="226"/>
      <c r="IJ72" s="226"/>
      <c r="IK72" s="226"/>
      <c r="IL72" s="226"/>
      <c r="IM72" s="226"/>
      <c r="IN72" s="226"/>
      <c r="IO72" s="226"/>
      <c r="IP72" s="226"/>
      <c r="IQ72" s="226"/>
      <c r="IR72" s="226"/>
      <c r="IS72" s="226"/>
      <c r="IT72" s="226"/>
      <c r="IU72" s="226"/>
      <c r="IV72" s="226"/>
      <c r="IW72" s="226"/>
    </row>
    <row r="73" spans="1:257" s="209" customFormat="1" ht="30" customHeight="1" x14ac:dyDescent="0.3">
      <c r="A73" s="205" t="s">
        <v>630</v>
      </c>
      <c r="B73" s="206" t="s">
        <v>66</v>
      </c>
      <c r="C73" s="207"/>
      <c r="D73" s="208">
        <v>197.5</v>
      </c>
      <c r="E73" s="207"/>
      <c r="F73" s="207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226"/>
      <c r="EG73" s="226"/>
      <c r="EH73" s="226"/>
      <c r="EI73" s="226"/>
      <c r="EJ73" s="226"/>
      <c r="EK73" s="226"/>
      <c r="EL73" s="226"/>
      <c r="EM73" s="226"/>
      <c r="EN73" s="226"/>
      <c r="EO73" s="226"/>
      <c r="EP73" s="226"/>
      <c r="EQ73" s="226"/>
      <c r="ER73" s="226"/>
      <c r="ES73" s="22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6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6"/>
      <c r="FW73" s="226"/>
      <c r="FX73" s="226"/>
      <c r="FY73" s="226"/>
      <c r="FZ73" s="226"/>
      <c r="GA73" s="226"/>
      <c r="GB73" s="226"/>
      <c r="GC73" s="226"/>
      <c r="GD73" s="226"/>
      <c r="GE73" s="226"/>
      <c r="GF73" s="226"/>
      <c r="GG73" s="226"/>
      <c r="GH73" s="226"/>
      <c r="GI73" s="226"/>
      <c r="GJ73" s="226"/>
      <c r="GK73" s="226"/>
      <c r="GL73" s="226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6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6"/>
      <c r="HN73" s="226"/>
      <c r="HO73" s="226"/>
      <c r="HP73" s="226"/>
      <c r="HQ73" s="226"/>
      <c r="HR73" s="226"/>
      <c r="HS73" s="226"/>
      <c r="HT73" s="226"/>
      <c r="HU73" s="226"/>
      <c r="HV73" s="226"/>
      <c r="HW73" s="226"/>
      <c r="HX73" s="226"/>
      <c r="HY73" s="226"/>
      <c r="HZ73" s="226"/>
      <c r="IA73" s="226"/>
      <c r="IB73" s="226"/>
      <c r="IC73" s="226"/>
      <c r="ID73" s="226"/>
      <c r="IE73" s="226"/>
      <c r="IF73" s="226"/>
      <c r="IG73" s="226"/>
      <c r="IH73" s="226"/>
      <c r="II73" s="226"/>
      <c r="IJ73" s="226"/>
      <c r="IK73" s="226"/>
      <c r="IL73" s="226"/>
      <c r="IM73" s="226"/>
      <c r="IN73" s="226"/>
      <c r="IO73" s="226"/>
      <c r="IP73" s="226"/>
      <c r="IQ73" s="226"/>
      <c r="IR73" s="226"/>
      <c r="IS73" s="226"/>
      <c r="IT73" s="226"/>
      <c r="IU73" s="226"/>
      <c r="IV73" s="226"/>
      <c r="IW73" s="226"/>
    </row>
    <row r="74" spans="1:257" s="209" customFormat="1" ht="30" customHeight="1" x14ac:dyDescent="0.3">
      <c r="A74" s="205" t="s">
        <v>630</v>
      </c>
      <c r="B74" s="206" t="s">
        <v>60</v>
      </c>
      <c r="C74" s="207"/>
      <c r="D74" s="208">
        <v>395</v>
      </c>
      <c r="E74" s="207"/>
      <c r="F74" s="207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6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6"/>
      <c r="FW74" s="226"/>
      <c r="FX74" s="226"/>
      <c r="FY74" s="226"/>
      <c r="FZ74" s="226"/>
      <c r="GA74" s="226"/>
      <c r="GB74" s="226"/>
      <c r="GC74" s="226"/>
      <c r="GD74" s="226"/>
      <c r="GE74" s="226"/>
      <c r="GF74" s="226"/>
      <c r="GG74" s="226"/>
      <c r="GH74" s="226"/>
      <c r="GI74" s="226"/>
      <c r="GJ74" s="226"/>
      <c r="GK74" s="226"/>
      <c r="GL74" s="226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6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6"/>
      <c r="HN74" s="226"/>
      <c r="HO74" s="226"/>
      <c r="HP74" s="226"/>
      <c r="HQ74" s="226"/>
      <c r="HR74" s="226"/>
      <c r="HS74" s="226"/>
      <c r="HT74" s="226"/>
      <c r="HU74" s="226"/>
      <c r="HV74" s="226"/>
      <c r="HW74" s="226"/>
      <c r="HX74" s="226"/>
      <c r="HY74" s="226"/>
      <c r="HZ74" s="226"/>
      <c r="IA74" s="226"/>
      <c r="IB74" s="226"/>
      <c r="IC74" s="226"/>
      <c r="ID74" s="226"/>
      <c r="IE74" s="226"/>
      <c r="IF74" s="226"/>
      <c r="IG74" s="226"/>
      <c r="IH74" s="226"/>
      <c r="II74" s="226"/>
      <c r="IJ74" s="226"/>
      <c r="IK74" s="226"/>
      <c r="IL74" s="226"/>
      <c r="IM74" s="226"/>
      <c r="IN74" s="226"/>
      <c r="IO74" s="226"/>
      <c r="IP74" s="226"/>
      <c r="IQ74" s="226"/>
      <c r="IR74" s="226"/>
      <c r="IS74" s="226"/>
      <c r="IT74" s="226"/>
      <c r="IU74" s="226"/>
      <c r="IV74" s="226"/>
      <c r="IW74" s="226"/>
    </row>
    <row r="75" spans="1:257" s="209" customFormat="1" ht="30" customHeight="1" x14ac:dyDescent="0.3">
      <c r="A75" s="205" t="s">
        <v>497</v>
      </c>
      <c r="B75" s="206" t="s">
        <v>81</v>
      </c>
      <c r="C75" s="207"/>
      <c r="D75" s="208">
        <v>395</v>
      </c>
      <c r="E75" s="207"/>
      <c r="F75" s="207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6"/>
      <c r="FI75" s="226"/>
      <c r="FJ75" s="226"/>
      <c r="FK75" s="226"/>
      <c r="FL75" s="226"/>
      <c r="FM75" s="226"/>
      <c r="FN75" s="226"/>
      <c r="FO75" s="226"/>
      <c r="FP75" s="226"/>
      <c r="FQ75" s="226"/>
      <c r="FR75" s="226"/>
      <c r="FS75" s="226"/>
      <c r="FT75" s="226"/>
      <c r="FU75" s="226"/>
      <c r="FV75" s="226"/>
      <c r="FW75" s="226"/>
      <c r="FX75" s="226"/>
      <c r="FY75" s="226"/>
      <c r="FZ75" s="226"/>
      <c r="GA75" s="226"/>
      <c r="GB75" s="226"/>
      <c r="GC75" s="226"/>
      <c r="GD75" s="226"/>
      <c r="GE75" s="226"/>
      <c r="GF75" s="226"/>
      <c r="GG75" s="226"/>
      <c r="GH75" s="226"/>
      <c r="GI75" s="226"/>
      <c r="GJ75" s="226"/>
      <c r="GK75" s="226"/>
      <c r="GL75" s="226"/>
      <c r="GM75" s="226"/>
      <c r="GN75" s="226"/>
      <c r="GO75" s="226"/>
      <c r="GP75" s="226"/>
      <c r="GQ75" s="226"/>
      <c r="GR75" s="226"/>
      <c r="GS75" s="226"/>
      <c r="GT75" s="226"/>
      <c r="GU75" s="226"/>
      <c r="GV75" s="226"/>
      <c r="GW75" s="226"/>
      <c r="GX75" s="226"/>
      <c r="GY75" s="226"/>
      <c r="GZ75" s="226"/>
      <c r="HA75" s="226"/>
      <c r="HB75" s="226"/>
      <c r="HC75" s="226"/>
      <c r="HD75" s="226"/>
      <c r="HE75" s="226"/>
      <c r="HF75" s="226"/>
      <c r="HG75" s="226"/>
      <c r="HH75" s="226"/>
      <c r="HI75" s="226"/>
      <c r="HJ75" s="226"/>
      <c r="HK75" s="226"/>
      <c r="HL75" s="226"/>
      <c r="HM75" s="226"/>
      <c r="HN75" s="226"/>
      <c r="HO75" s="226"/>
      <c r="HP75" s="226"/>
      <c r="HQ75" s="226"/>
      <c r="HR75" s="226"/>
      <c r="HS75" s="226"/>
      <c r="HT75" s="226"/>
      <c r="HU75" s="226"/>
      <c r="HV75" s="226"/>
      <c r="HW75" s="226"/>
      <c r="HX75" s="226"/>
      <c r="HY75" s="226"/>
      <c r="HZ75" s="226"/>
      <c r="IA75" s="226"/>
      <c r="IB75" s="226"/>
      <c r="IC75" s="226"/>
      <c r="ID75" s="226"/>
      <c r="IE75" s="226"/>
      <c r="IF75" s="226"/>
      <c r="IG75" s="226"/>
      <c r="IH75" s="226"/>
      <c r="II75" s="226"/>
      <c r="IJ75" s="226"/>
      <c r="IK75" s="226"/>
      <c r="IL75" s="226"/>
      <c r="IM75" s="226"/>
      <c r="IN75" s="226"/>
      <c r="IO75" s="226"/>
      <c r="IP75" s="226"/>
      <c r="IQ75" s="226"/>
      <c r="IR75" s="226"/>
      <c r="IS75" s="226"/>
      <c r="IT75" s="226"/>
      <c r="IU75" s="226"/>
      <c r="IV75" s="226"/>
      <c r="IW75" s="226"/>
    </row>
    <row r="76" spans="1:257" s="209" customFormat="1" ht="30" customHeight="1" x14ac:dyDescent="0.3">
      <c r="A76" s="205" t="s">
        <v>776</v>
      </c>
      <c r="B76" s="206" t="s">
        <v>77</v>
      </c>
      <c r="C76" s="208">
        <v>410</v>
      </c>
      <c r="D76" s="207"/>
      <c r="E76" s="207"/>
      <c r="F76" s="207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6"/>
      <c r="FI76" s="226"/>
      <c r="FJ76" s="226"/>
      <c r="FK76" s="226"/>
      <c r="FL76" s="226"/>
      <c r="FM76" s="226"/>
      <c r="FN76" s="226"/>
      <c r="FO76" s="226"/>
      <c r="FP76" s="226"/>
      <c r="FQ76" s="226"/>
      <c r="FR76" s="226"/>
      <c r="FS76" s="226"/>
      <c r="FT76" s="226"/>
      <c r="FU76" s="226"/>
      <c r="FV76" s="226"/>
      <c r="FW76" s="226"/>
      <c r="FX76" s="226"/>
      <c r="FY76" s="226"/>
      <c r="FZ76" s="226"/>
      <c r="GA76" s="226"/>
      <c r="GB76" s="226"/>
      <c r="GC76" s="226"/>
      <c r="GD76" s="226"/>
      <c r="GE76" s="226"/>
      <c r="GF76" s="226"/>
      <c r="GG76" s="226"/>
      <c r="GH76" s="226"/>
      <c r="GI76" s="226"/>
      <c r="GJ76" s="226"/>
      <c r="GK76" s="226"/>
      <c r="GL76" s="226"/>
      <c r="GM76" s="226"/>
      <c r="GN76" s="226"/>
      <c r="GO76" s="226"/>
      <c r="GP76" s="226"/>
      <c r="GQ76" s="226"/>
      <c r="GR76" s="226"/>
      <c r="GS76" s="226"/>
      <c r="GT76" s="226"/>
      <c r="GU76" s="226"/>
      <c r="GV76" s="226"/>
      <c r="GW76" s="226"/>
      <c r="GX76" s="226"/>
      <c r="GY76" s="226"/>
      <c r="GZ76" s="226"/>
      <c r="HA76" s="226"/>
      <c r="HB76" s="226"/>
      <c r="HC76" s="226"/>
      <c r="HD76" s="226"/>
      <c r="HE76" s="226"/>
      <c r="HF76" s="226"/>
      <c r="HG76" s="226"/>
      <c r="HH76" s="226"/>
      <c r="HI76" s="226"/>
      <c r="HJ76" s="226"/>
      <c r="HK76" s="226"/>
      <c r="HL76" s="226"/>
      <c r="HM76" s="226"/>
      <c r="HN76" s="226"/>
      <c r="HO76" s="226"/>
      <c r="HP76" s="226"/>
      <c r="HQ76" s="226"/>
      <c r="HR76" s="226"/>
      <c r="HS76" s="226"/>
      <c r="HT76" s="226"/>
      <c r="HU76" s="226"/>
      <c r="HV76" s="226"/>
      <c r="HW76" s="226"/>
      <c r="HX76" s="226"/>
      <c r="HY76" s="226"/>
      <c r="HZ76" s="226"/>
      <c r="IA76" s="226"/>
      <c r="IB76" s="226"/>
      <c r="IC76" s="226"/>
      <c r="ID76" s="226"/>
      <c r="IE76" s="226"/>
      <c r="IF76" s="226"/>
      <c r="IG76" s="226"/>
      <c r="IH76" s="226"/>
      <c r="II76" s="226"/>
      <c r="IJ76" s="226"/>
      <c r="IK76" s="226"/>
      <c r="IL76" s="226"/>
      <c r="IM76" s="226"/>
      <c r="IN76" s="226"/>
      <c r="IO76" s="226"/>
      <c r="IP76" s="226"/>
      <c r="IQ76" s="226"/>
      <c r="IR76" s="226"/>
      <c r="IS76" s="226"/>
      <c r="IT76" s="226"/>
      <c r="IU76" s="226"/>
      <c r="IV76" s="226"/>
      <c r="IW76" s="226"/>
    </row>
    <row r="77" spans="1:257" s="209" customFormat="1" ht="30" customHeight="1" x14ac:dyDescent="0.3">
      <c r="A77" s="205" t="s">
        <v>776</v>
      </c>
      <c r="B77" s="206" t="s">
        <v>49</v>
      </c>
      <c r="C77" s="207"/>
      <c r="D77" s="208">
        <v>395</v>
      </c>
      <c r="E77" s="207"/>
      <c r="F77" s="207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6"/>
      <c r="FI77" s="226"/>
      <c r="FJ77" s="226"/>
      <c r="FK77" s="226"/>
      <c r="FL77" s="226"/>
      <c r="FM77" s="226"/>
      <c r="FN77" s="226"/>
      <c r="FO77" s="226"/>
      <c r="FP77" s="226"/>
      <c r="FQ77" s="226"/>
      <c r="FR77" s="226"/>
      <c r="FS77" s="226"/>
      <c r="FT77" s="226"/>
      <c r="FU77" s="226"/>
      <c r="FV77" s="226"/>
      <c r="FW77" s="226"/>
      <c r="FX77" s="226"/>
      <c r="FY77" s="226"/>
      <c r="FZ77" s="226"/>
      <c r="GA77" s="226"/>
      <c r="GB77" s="226"/>
      <c r="GC77" s="226"/>
      <c r="GD77" s="226"/>
      <c r="GE77" s="226"/>
      <c r="GF77" s="226"/>
      <c r="GG77" s="226"/>
      <c r="GH77" s="226"/>
      <c r="GI77" s="226"/>
      <c r="GJ77" s="226"/>
      <c r="GK77" s="226"/>
      <c r="GL77" s="226"/>
      <c r="GM77" s="226"/>
      <c r="GN77" s="226"/>
      <c r="GO77" s="226"/>
      <c r="GP77" s="226"/>
      <c r="GQ77" s="226"/>
      <c r="GR77" s="226"/>
      <c r="GS77" s="226"/>
      <c r="GT77" s="226"/>
      <c r="GU77" s="226"/>
      <c r="GV77" s="226"/>
      <c r="GW77" s="226"/>
      <c r="GX77" s="226"/>
      <c r="GY77" s="226"/>
      <c r="GZ77" s="226"/>
      <c r="HA77" s="226"/>
      <c r="HB77" s="226"/>
      <c r="HC77" s="226"/>
      <c r="HD77" s="226"/>
      <c r="HE77" s="226"/>
      <c r="HF77" s="226"/>
      <c r="HG77" s="226"/>
      <c r="HH77" s="226"/>
      <c r="HI77" s="226"/>
      <c r="HJ77" s="226"/>
      <c r="HK77" s="226"/>
      <c r="HL77" s="226"/>
      <c r="HM77" s="226"/>
      <c r="HN77" s="226"/>
      <c r="HO77" s="226"/>
      <c r="HP77" s="226"/>
      <c r="HQ77" s="226"/>
      <c r="HR77" s="226"/>
      <c r="HS77" s="226"/>
      <c r="HT77" s="226"/>
      <c r="HU77" s="226"/>
      <c r="HV77" s="226"/>
      <c r="HW77" s="226"/>
      <c r="HX77" s="226"/>
      <c r="HY77" s="226"/>
      <c r="HZ77" s="226"/>
      <c r="IA77" s="226"/>
      <c r="IB77" s="226"/>
      <c r="IC77" s="226"/>
      <c r="ID77" s="226"/>
      <c r="IE77" s="226"/>
      <c r="IF77" s="226"/>
      <c r="IG77" s="226"/>
      <c r="IH77" s="226"/>
      <c r="II77" s="226"/>
      <c r="IJ77" s="226"/>
      <c r="IK77" s="226"/>
      <c r="IL77" s="226"/>
      <c r="IM77" s="226"/>
      <c r="IN77" s="226"/>
      <c r="IO77" s="226"/>
      <c r="IP77" s="226"/>
      <c r="IQ77" s="226"/>
      <c r="IR77" s="226"/>
      <c r="IS77" s="226"/>
      <c r="IT77" s="226"/>
      <c r="IU77" s="226"/>
      <c r="IV77" s="226"/>
      <c r="IW77" s="226"/>
    </row>
    <row r="78" spans="1:257" s="209" customFormat="1" ht="30" customHeight="1" x14ac:dyDescent="0.3">
      <c r="A78" s="205" t="s">
        <v>638</v>
      </c>
      <c r="B78" s="206" t="s">
        <v>109</v>
      </c>
      <c r="C78" s="207"/>
      <c r="D78" s="208">
        <v>395</v>
      </c>
      <c r="E78" s="207"/>
      <c r="F78" s="207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  <c r="HM78" s="226"/>
      <c r="HN78" s="226"/>
      <c r="HO78" s="226"/>
      <c r="HP78" s="226"/>
      <c r="HQ78" s="226"/>
      <c r="HR78" s="226"/>
      <c r="HS78" s="226"/>
      <c r="HT78" s="226"/>
      <c r="HU78" s="226"/>
      <c r="HV78" s="226"/>
      <c r="HW78" s="226"/>
      <c r="HX78" s="226"/>
      <c r="HY78" s="226"/>
      <c r="HZ78" s="226"/>
      <c r="IA78" s="226"/>
      <c r="IB78" s="226"/>
      <c r="IC78" s="226"/>
      <c r="ID78" s="226"/>
      <c r="IE78" s="226"/>
      <c r="IF78" s="226"/>
      <c r="IG78" s="226"/>
      <c r="IH78" s="226"/>
      <c r="II78" s="226"/>
      <c r="IJ78" s="226"/>
      <c r="IK78" s="226"/>
      <c r="IL78" s="226"/>
      <c r="IM78" s="226"/>
      <c r="IN78" s="226"/>
      <c r="IO78" s="226"/>
      <c r="IP78" s="226"/>
      <c r="IQ78" s="226"/>
      <c r="IR78" s="226"/>
      <c r="IS78" s="226"/>
      <c r="IT78" s="226"/>
      <c r="IU78" s="226"/>
      <c r="IV78" s="226"/>
      <c r="IW78" s="226"/>
    </row>
    <row r="79" spans="1:257" s="209" customFormat="1" ht="30" customHeight="1" x14ac:dyDescent="0.3">
      <c r="A79" s="205" t="s">
        <v>683</v>
      </c>
      <c r="B79" s="206" t="s">
        <v>143</v>
      </c>
      <c r="C79" s="207"/>
      <c r="D79" s="207"/>
      <c r="E79" s="210">
        <v>1146</v>
      </c>
      <c r="F79" s="207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  <c r="HM79" s="226"/>
      <c r="HN79" s="226"/>
      <c r="HO79" s="226"/>
      <c r="HP79" s="226"/>
      <c r="HQ79" s="226"/>
      <c r="HR79" s="226"/>
      <c r="HS79" s="226"/>
      <c r="HT79" s="226"/>
      <c r="HU79" s="226"/>
      <c r="HV79" s="226"/>
      <c r="HW79" s="226"/>
      <c r="HX79" s="226"/>
      <c r="HY79" s="226"/>
      <c r="HZ79" s="226"/>
      <c r="IA79" s="226"/>
      <c r="IB79" s="226"/>
      <c r="IC79" s="226"/>
      <c r="ID79" s="226"/>
      <c r="IE79" s="226"/>
      <c r="IF79" s="226"/>
      <c r="IG79" s="226"/>
      <c r="IH79" s="226"/>
      <c r="II79" s="226"/>
      <c r="IJ79" s="226"/>
      <c r="IK79" s="226"/>
      <c r="IL79" s="226"/>
      <c r="IM79" s="226"/>
      <c r="IN79" s="226"/>
      <c r="IO79" s="226"/>
      <c r="IP79" s="226"/>
      <c r="IQ79" s="226"/>
      <c r="IR79" s="226"/>
      <c r="IS79" s="226"/>
      <c r="IT79" s="226"/>
      <c r="IU79" s="226"/>
      <c r="IV79" s="226"/>
      <c r="IW79" s="226"/>
    </row>
    <row r="80" spans="1:257" s="209" customFormat="1" ht="30" customHeight="1" x14ac:dyDescent="0.3">
      <c r="A80" s="205" t="s">
        <v>684</v>
      </c>
      <c r="B80" s="206" t="s">
        <v>109</v>
      </c>
      <c r="C80" s="207"/>
      <c r="D80" s="208">
        <v>395</v>
      </c>
      <c r="E80" s="207"/>
      <c r="F80" s="207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  <c r="HM80" s="226"/>
      <c r="HN80" s="226"/>
      <c r="HO80" s="226"/>
      <c r="HP80" s="226"/>
      <c r="HQ80" s="226"/>
      <c r="HR80" s="226"/>
      <c r="HS80" s="226"/>
      <c r="HT80" s="226"/>
      <c r="HU80" s="226"/>
      <c r="HV80" s="226"/>
      <c r="HW80" s="226"/>
      <c r="HX80" s="226"/>
      <c r="HY80" s="226"/>
      <c r="HZ80" s="226"/>
      <c r="IA80" s="226"/>
      <c r="IB80" s="226"/>
      <c r="IC80" s="226"/>
      <c r="ID80" s="226"/>
      <c r="IE80" s="226"/>
      <c r="IF80" s="226"/>
      <c r="IG80" s="226"/>
      <c r="IH80" s="226"/>
      <c r="II80" s="226"/>
      <c r="IJ80" s="226"/>
      <c r="IK80" s="226"/>
      <c r="IL80" s="226"/>
      <c r="IM80" s="226"/>
      <c r="IN80" s="226"/>
      <c r="IO80" s="226"/>
      <c r="IP80" s="226"/>
      <c r="IQ80" s="226"/>
      <c r="IR80" s="226"/>
      <c r="IS80" s="226"/>
      <c r="IT80" s="226"/>
      <c r="IU80" s="226"/>
      <c r="IV80" s="226"/>
      <c r="IW80" s="226"/>
    </row>
    <row r="81" spans="1:257" s="209" customFormat="1" ht="30" customHeight="1" x14ac:dyDescent="0.3">
      <c r="A81" s="205" t="s">
        <v>706</v>
      </c>
      <c r="B81" s="206" t="s">
        <v>60</v>
      </c>
      <c r="C81" s="207"/>
      <c r="D81" s="208">
        <v>395</v>
      </c>
      <c r="E81" s="207"/>
      <c r="F81" s="207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  <c r="HM81" s="226"/>
      <c r="HN81" s="226"/>
      <c r="HO81" s="226"/>
      <c r="HP81" s="226"/>
      <c r="HQ81" s="226"/>
      <c r="HR81" s="226"/>
      <c r="HS81" s="226"/>
      <c r="HT81" s="226"/>
      <c r="HU81" s="226"/>
      <c r="HV81" s="226"/>
      <c r="HW81" s="226"/>
      <c r="HX81" s="226"/>
      <c r="HY81" s="226"/>
      <c r="HZ81" s="226"/>
      <c r="IA81" s="226"/>
      <c r="IB81" s="226"/>
      <c r="IC81" s="226"/>
      <c r="ID81" s="226"/>
      <c r="IE81" s="226"/>
      <c r="IF81" s="226"/>
      <c r="IG81" s="226"/>
      <c r="IH81" s="226"/>
      <c r="II81" s="226"/>
      <c r="IJ81" s="226"/>
      <c r="IK81" s="226"/>
      <c r="IL81" s="226"/>
      <c r="IM81" s="226"/>
      <c r="IN81" s="226"/>
      <c r="IO81" s="226"/>
      <c r="IP81" s="226"/>
      <c r="IQ81" s="226"/>
      <c r="IR81" s="226"/>
      <c r="IS81" s="226"/>
      <c r="IT81" s="226"/>
      <c r="IU81" s="226"/>
      <c r="IV81" s="226"/>
      <c r="IW81" s="226"/>
    </row>
    <row r="82" spans="1:257" s="209" customFormat="1" ht="30" customHeight="1" x14ac:dyDescent="0.3">
      <c r="A82" s="205" t="s">
        <v>595</v>
      </c>
      <c r="B82" s="206" t="s">
        <v>49</v>
      </c>
      <c r="C82" s="207"/>
      <c r="D82" s="208">
        <v>395</v>
      </c>
      <c r="E82" s="207"/>
      <c r="F82" s="207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  <c r="HM82" s="226"/>
      <c r="HN82" s="226"/>
      <c r="HO82" s="226"/>
      <c r="HP82" s="226"/>
      <c r="HQ82" s="226"/>
      <c r="HR82" s="226"/>
      <c r="HS82" s="226"/>
      <c r="HT82" s="226"/>
      <c r="HU82" s="226"/>
      <c r="HV82" s="226"/>
      <c r="HW82" s="226"/>
      <c r="HX82" s="226"/>
      <c r="HY82" s="226"/>
      <c r="HZ82" s="226"/>
      <c r="IA82" s="226"/>
      <c r="IB82" s="226"/>
      <c r="IC82" s="226"/>
      <c r="ID82" s="226"/>
      <c r="IE82" s="226"/>
      <c r="IF82" s="226"/>
      <c r="IG82" s="226"/>
      <c r="IH82" s="226"/>
      <c r="II82" s="226"/>
      <c r="IJ82" s="226"/>
      <c r="IK82" s="226"/>
      <c r="IL82" s="226"/>
      <c r="IM82" s="226"/>
      <c r="IN82" s="226"/>
      <c r="IO82" s="226"/>
      <c r="IP82" s="226"/>
      <c r="IQ82" s="226"/>
      <c r="IR82" s="226"/>
      <c r="IS82" s="226"/>
      <c r="IT82" s="226"/>
      <c r="IU82" s="226"/>
      <c r="IV82" s="226"/>
      <c r="IW82" s="226"/>
    </row>
    <row r="83" spans="1:257" s="209" customFormat="1" ht="30" customHeight="1" x14ac:dyDescent="0.3">
      <c r="A83" s="205" t="s">
        <v>597</v>
      </c>
      <c r="B83" s="206" t="s">
        <v>50</v>
      </c>
      <c r="C83" s="207"/>
      <c r="D83" s="207"/>
      <c r="E83" s="208">
        <v>406</v>
      </c>
      <c r="F83" s="207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  <c r="EK83" s="226"/>
      <c r="EL83" s="226"/>
      <c r="EM83" s="226"/>
      <c r="EN83" s="226"/>
      <c r="EO83" s="226"/>
      <c r="EP83" s="226"/>
      <c r="EQ83" s="226"/>
      <c r="ER83" s="226"/>
      <c r="ES83" s="226"/>
      <c r="ET83" s="226"/>
      <c r="EU83" s="226"/>
      <c r="EV83" s="226"/>
      <c r="EW83" s="226"/>
      <c r="EX83" s="226"/>
      <c r="EY83" s="226"/>
      <c r="EZ83" s="226"/>
      <c r="FA83" s="226"/>
      <c r="FB83" s="226"/>
      <c r="FC83" s="226"/>
      <c r="FD83" s="226"/>
      <c r="FE83" s="226"/>
      <c r="FF83" s="226"/>
      <c r="FG83" s="226"/>
      <c r="FH83" s="226"/>
      <c r="FI83" s="226"/>
      <c r="FJ83" s="226"/>
      <c r="FK83" s="226"/>
      <c r="FL83" s="226"/>
      <c r="FM83" s="226"/>
      <c r="FN83" s="226"/>
      <c r="FO83" s="226"/>
      <c r="FP83" s="226"/>
      <c r="FQ83" s="226"/>
      <c r="FR83" s="226"/>
      <c r="FS83" s="226"/>
      <c r="FT83" s="226"/>
      <c r="FU83" s="226"/>
      <c r="FV83" s="226"/>
      <c r="FW83" s="226"/>
      <c r="FX83" s="226"/>
      <c r="FY83" s="226"/>
      <c r="FZ83" s="226"/>
      <c r="GA83" s="226"/>
      <c r="GB83" s="226"/>
      <c r="GC83" s="226"/>
      <c r="GD83" s="226"/>
      <c r="GE83" s="226"/>
      <c r="GF83" s="226"/>
      <c r="GG83" s="226"/>
      <c r="GH83" s="226"/>
      <c r="GI83" s="226"/>
      <c r="GJ83" s="226"/>
      <c r="GK83" s="226"/>
      <c r="GL83" s="226"/>
      <c r="GM83" s="226"/>
      <c r="GN83" s="226"/>
      <c r="GO83" s="226"/>
      <c r="GP83" s="226"/>
      <c r="GQ83" s="226"/>
      <c r="GR83" s="226"/>
      <c r="GS83" s="226"/>
      <c r="GT83" s="226"/>
      <c r="GU83" s="226"/>
      <c r="GV83" s="226"/>
      <c r="GW83" s="226"/>
      <c r="GX83" s="226"/>
      <c r="GY83" s="226"/>
      <c r="GZ83" s="226"/>
      <c r="HA83" s="226"/>
      <c r="HB83" s="226"/>
      <c r="HC83" s="226"/>
      <c r="HD83" s="226"/>
      <c r="HE83" s="226"/>
      <c r="HF83" s="226"/>
      <c r="HG83" s="226"/>
      <c r="HH83" s="226"/>
      <c r="HI83" s="226"/>
      <c r="HJ83" s="226"/>
      <c r="HK83" s="226"/>
      <c r="HL83" s="226"/>
      <c r="HM83" s="226"/>
      <c r="HN83" s="226"/>
      <c r="HO83" s="226"/>
      <c r="HP83" s="226"/>
      <c r="HQ83" s="226"/>
      <c r="HR83" s="226"/>
      <c r="HS83" s="226"/>
      <c r="HT83" s="226"/>
      <c r="HU83" s="226"/>
      <c r="HV83" s="226"/>
      <c r="HW83" s="226"/>
      <c r="HX83" s="226"/>
      <c r="HY83" s="226"/>
      <c r="HZ83" s="226"/>
      <c r="IA83" s="226"/>
      <c r="IB83" s="226"/>
      <c r="IC83" s="226"/>
      <c r="ID83" s="226"/>
      <c r="IE83" s="226"/>
      <c r="IF83" s="226"/>
      <c r="IG83" s="226"/>
      <c r="IH83" s="226"/>
      <c r="II83" s="226"/>
      <c r="IJ83" s="226"/>
      <c r="IK83" s="226"/>
      <c r="IL83" s="226"/>
      <c r="IM83" s="226"/>
      <c r="IN83" s="226"/>
      <c r="IO83" s="226"/>
      <c r="IP83" s="226"/>
      <c r="IQ83" s="226"/>
      <c r="IR83" s="226"/>
      <c r="IS83" s="226"/>
      <c r="IT83" s="226"/>
      <c r="IU83" s="226"/>
      <c r="IV83" s="226"/>
      <c r="IW83" s="226"/>
    </row>
    <row r="84" spans="1:257" s="209" customFormat="1" ht="30" customHeight="1" x14ac:dyDescent="0.3">
      <c r="A84" s="205" t="s">
        <v>518</v>
      </c>
      <c r="B84" s="206" t="s">
        <v>49</v>
      </c>
      <c r="C84" s="207"/>
      <c r="D84" s="208">
        <v>395</v>
      </c>
      <c r="E84" s="207"/>
      <c r="F84" s="207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FG84" s="226"/>
      <c r="FH84" s="226"/>
      <c r="FI84" s="226"/>
      <c r="FJ84" s="226"/>
      <c r="FK84" s="226"/>
      <c r="FL84" s="226"/>
      <c r="FM84" s="226"/>
      <c r="FN84" s="226"/>
      <c r="FO84" s="226"/>
      <c r="FP84" s="226"/>
      <c r="FQ84" s="226"/>
      <c r="FR84" s="226"/>
      <c r="FS84" s="226"/>
      <c r="FT84" s="226"/>
      <c r="FU84" s="226"/>
      <c r="FV84" s="226"/>
      <c r="FW84" s="226"/>
      <c r="FX84" s="226"/>
      <c r="FY84" s="226"/>
      <c r="FZ84" s="226"/>
      <c r="GA84" s="226"/>
      <c r="GB84" s="226"/>
      <c r="GC84" s="226"/>
      <c r="GD84" s="226"/>
      <c r="GE84" s="226"/>
      <c r="GF84" s="226"/>
      <c r="GG84" s="226"/>
      <c r="GH84" s="226"/>
      <c r="GI84" s="226"/>
      <c r="GJ84" s="226"/>
      <c r="GK84" s="226"/>
      <c r="GL84" s="226"/>
      <c r="GM84" s="226"/>
      <c r="GN84" s="226"/>
      <c r="GO84" s="226"/>
      <c r="GP84" s="226"/>
      <c r="GQ84" s="226"/>
      <c r="GR84" s="226"/>
      <c r="GS84" s="226"/>
      <c r="GT84" s="226"/>
      <c r="GU84" s="226"/>
      <c r="GV84" s="226"/>
      <c r="GW84" s="226"/>
      <c r="GX84" s="226"/>
      <c r="GY84" s="226"/>
      <c r="GZ84" s="226"/>
      <c r="HA84" s="226"/>
      <c r="HB84" s="226"/>
      <c r="HC84" s="226"/>
      <c r="HD84" s="226"/>
      <c r="HE84" s="226"/>
      <c r="HF84" s="226"/>
      <c r="HG84" s="226"/>
      <c r="HH84" s="226"/>
      <c r="HI84" s="226"/>
      <c r="HJ84" s="226"/>
      <c r="HK84" s="226"/>
      <c r="HL84" s="226"/>
      <c r="HM84" s="226"/>
      <c r="HN84" s="226"/>
      <c r="HO84" s="226"/>
      <c r="HP84" s="226"/>
      <c r="HQ84" s="226"/>
      <c r="HR84" s="226"/>
      <c r="HS84" s="226"/>
      <c r="HT84" s="226"/>
      <c r="HU84" s="226"/>
      <c r="HV84" s="226"/>
      <c r="HW84" s="226"/>
      <c r="HX84" s="226"/>
      <c r="HY84" s="226"/>
      <c r="HZ84" s="226"/>
      <c r="IA84" s="226"/>
      <c r="IB84" s="226"/>
      <c r="IC84" s="226"/>
      <c r="ID84" s="226"/>
      <c r="IE84" s="226"/>
      <c r="IF84" s="226"/>
      <c r="IG84" s="226"/>
      <c r="IH84" s="226"/>
      <c r="II84" s="226"/>
      <c r="IJ84" s="226"/>
      <c r="IK84" s="226"/>
      <c r="IL84" s="226"/>
      <c r="IM84" s="226"/>
      <c r="IN84" s="226"/>
      <c r="IO84" s="226"/>
      <c r="IP84" s="226"/>
      <c r="IQ84" s="226"/>
      <c r="IR84" s="226"/>
      <c r="IS84" s="226"/>
      <c r="IT84" s="226"/>
      <c r="IU84" s="226"/>
      <c r="IV84" s="226"/>
      <c r="IW84" s="226"/>
    </row>
    <row r="85" spans="1:257" s="209" customFormat="1" ht="30" customHeight="1" x14ac:dyDescent="0.3">
      <c r="A85" s="205" t="s">
        <v>520</v>
      </c>
      <c r="B85" s="206" t="s">
        <v>55</v>
      </c>
      <c r="C85" s="207"/>
      <c r="D85" s="208">
        <v>395</v>
      </c>
      <c r="E85" s="207"/>
      <c r="F85" s="207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  <c r="FF85" s="226"/>
      <c r="FG85" s="226"/>
      <c r="FH85" s="226"/>
      <c r="FI85" s="226"/>
      <c r="FJ85" s="226"/>
      <c r="FK85" s="226"/>
      <c r="FL85" s="226"/>
      <c r="FM85" s="226"/>
      <c r="FN85" s="226"/>
      <c r="FO85" s="226"/>
      <c r="FP85" s="226"/>
      <c r="FQ85" s="226"/>
      <c r="FR85" s="226"/>
      <c r="FS85" s="226"/>
      <c r="FT85" s="226"/>
      <c r="FU85" s="226"/>
      <c r="FV85" s="226"/>
      <c r="FW85" s="226"/>
      <c r="FX85" s="226"/>
      <c r="FY85" s="226"/>
      <c r="FZ85" s="226"/>
      <c r="GA85" s="226"/>
      <c r="GB85" s="226"/>
      <c r="GC85" s="226"/>
      <c r="GD85" s="226"/>
      <c r="GE85" s="226"/>
      <c r="GF85" s="226"/>
      <c r="GG85" s="226"/>
      <c r="GH85" s="226"/>
      <c r="GI85" s="226"/>
      <c r="GJ85" s="226"/>
      <c r="GK85" s="226"/>
      <c r="GL85" s="226"/>
      <c r="GM85" s="226"/>
      <c r="GN85" s="226"/>
      <c r="GO85" s="226"/>
      <c r="GP85" s="226"/>
      <c r="GQ85" s="226"/>
      <c r="GR85" s="226"/>
      <c r="GS85" s="226"/>
      <c r="GT85" s="226"/>
      <c r="GU85" s="226"/>
      <c r="GV85" s="226"/>
      <c r="GW85" s="226"/>
      <c r="GX85" s="226"/>
      <c r="GY85" s="226"/>
      <c r="GZ85" s="226"/>
      <c r="HA85" s="226"/>
      <c r="HB85" s="226"/>
      <c r="HC85" s="226"/>
      <c r="HD85" s="226"/>
      <c r="HE85" s="226"/>
      <c r="HF85" s="226"/>
      <c r="HG85" s="226"/>
      <c r="HH85" s="226"/>
      <c r="HI85" s="226"/>
      <c r="HJ85" s="226"/>
      <c r="HK85" s="226"/>
      <c r="HL85" s="226"/>
      <c r="HM85" s="226"/>
      <c r="HN85" s="226"/>
      <c r="HO85" s="226"/>
      <c r="HP85" s="226"/>
      <c r="HQ85" s="226"/>
      <c r="HR85" s="226"/>
      <c r="HS85" s="226"/>
      <c r="HT85" s="226"/>
      <c r="HU85" s="226"/>
      <c r="HV85" s="226"/>
      <c r="HW85" s="226"/>
      <c r="HX85" s="226"/>
      <c r="HY85" s="226"/>
      <c r="HZ85" s="226"/>
      <c r="IA85" s="226"/>
      <c r="IB85" s="226"/>
      <c r="IC85" s="226"/>
      <c r="ID85" s="226"/>
      <c r="IE85" s="226"/>
      <c r="IF85" s="226"/>
      <c r="IG85" s="226"/>
      <c r="IH85" s="226"/>
      <c r="II85" s="226"/>
      <c r="IJ85" s="226"/>
      <c r="IK85" s="226"/>
      <c r="IL85" s="226"/>
      <c r="IM85" s="226"/>
      <c r="IN85" s="226"/>
      <c r="IO85" s="226"/>
      <c r="IP85" s="226"/>
      <c r="IQ85" s="226"/>
      <c r="IR85" s="226"/>
      <c r="IS85" s="226"/>
      <c r="IT85" s="226"/>
      <c r="IU85" s="226"/>
      <c r="IV85" s="226"/>
      <c r="IW85" s="226"/>
    </row>
    <row r="86" spans="1:257" s="209" customFormat="1" ht="30" customHeight="1" x14ac:dyDescent="0.3">
      <c r="A86" s="205" t="s">
        <v>524</v>
      </c>
      <c r="B86" s="206" t="s">
        <v>49</v>
      </c>
      <c r="C86" s="207"/>
      <c r="D86" s="208">
        <v>395</v>
      </c>
      <c r="E86" s="207"/>
      <c r="F86" s="207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6"/>
      <c r="EK86" s="226"/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6"/>
      <c r="EX86" s="226"/>
      <c r="EY86" s="226"/>
      <c r="EZ86" s="226"/>
      <c r="FA86" s="226"/>
      <c r="FB86" s="226"/>
      <c r="FC86" s="226"/>
      <c r="FD86" s="226"/>
      <c r="FE86" s="226"/>
      <c r="FF86" s="226"/>
      <c r="FG86" s="226"/>
      <c r="FH86" s="226"/>
      <c r="FI86" s="226"/>
      <c r="FJ86" s="226"/>
      <c r="FK86" s="226"/>
      <c r="FL86" s="226"/>
      <c r="FM86" s="226"/>
      <c r="FN86" s="226"/>
      <c r="FO86" s="226"/>
      <c r="FP86" s="226"/>
      <c r="FQ86" s="226"/>
      <c r="FR86" s="226"/>
      <c r="FS86" s="226"/>
      <c r="FT86" s="226"/>
      <c r="FU86" s="226"/>
      <c r="FV86" s="226"/>
      <c r="FW86" s="226"/>
      <c r="FX86" s="226"/>
      <c r="FY86" s="226"/>
      <c r="FZ86" s="226"/>
      <c r="GA86" s="226"/>
      <c r="GB86" s="226"/>
      <c r="GC86" s="226"/>
      <c r="GD86" s="226"/>
      <c r="GE86" s="226"/>
      <c r="GF86" s="226"/>
      <c r="GG86" s="226"/>
      <c r="GH86" s="226"/>
      <c r="GI86" s="226"/>
      <c r="GJ86" s="226"/>
      <c r="GK86" s="226"/>
      <c r="GL86" s="226"/>
      <c r="GM86" s="226"/>
      <c r="GN86" s="226"/>
      <c r="GO86" s="226"/>
      <c r="GP86" s="226"/>
      <c r="GQ86" s="226"/>
      <c r="GR86" s="226"/>
      <c r="GS86" s="226"/>
      <c r="GT86" s="226"/>
      <c r="GU86" s="226"/>
      <c r="GV86" s="226"/>
      <c r="GW86" s="226"/>
      <c r="GX86" s="226"/>
      <c r="GY86" s="226"/>
      <c r="GZ86" s="226"/>
      <c r="HA86" s="226"/>
      <c r="HB86" s="226"/>
      <c r="HC86" s="226"/>
      <c r="HD86" s="226"/>
      <c r="HE86" s="226"/>
      <c r="HF86" s="226"/>
      <c r="HG86" s="226"/>
      <c r="HH86" s="226"/>
      <c r="HI86" s="226"/>
      <c r="HJ86" s="226"/>
      <c r="HK86" s="226"/>
      <c r="HL86" s="226"/>
      <c r="HM86" s="226"/>
      <c r="HN86" s="226"/>
      <c r="HO86" s="226"/>
      <c r="HP86" s="226"/>
      <c r="HQ86" s="226"/>
      <c r="HR86" s="226"/>
      <c r="HS86" s="226"/>
      <c r="HT86" s="226"/>
      <c r="HU86" s="226"/>
      <c r="HV86" s="226"/>
      <c r="HW86" s="226"/>
      <c r="HX86" s="226"/>
      <c r="HY86" s="226"/>
      <c r="HZ86" s="226"/>
      <c r="IA86" s="226"/>
      <c r="IB86" s="226"/>
      <c r="IC86" s="226"/>
      <c r="ID86" s="226"/>
      <c r="IE86" s="226"/>
      <c r="IF86" s="226"/>
      <c r="IG86" s="226"/>
      <c r="IH86" s="226"/>
      <c r="II86" s="226"/>
      <c r="IJ86" s="226"/>
      <c r="IK86" s="226"/>
      <c r="IL86" s="226"/>
      <c r="IM86" s="226"/>
      <c r="IN86" s="226"/>
      <c r="IO86" s="226"/>
      <c r="IP86" s="226"/>
      <c r="IQ86" s="226"/>
      <c r="IR86" s="226"/>
      <c r="IS86" s="226"/>
      <c r="IT86" s="226"/>
      <c r="IU86" s="226"/>
      <c r="IV86" s="226"/>
      <c r="IW86" s="226"/>
    </row>
    <row r="87" spans="1:257" s="209" customFormat="1" ht="30" customHeight="1" thickBot="1" x14ac:dyDescent="0.35">
      <c r="A87" s="205" t="s">
        <v>528</v>
      </c>
      <c r="B87" s="206" t="s">
        <v>50</v>
      </c>
      <c r="C87" s="207"/>
      <c r="D87" s="207"/>
      <c r="E87" s="208">
        <v>603</v>
      </c>
      <c r="F87" s="207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  <c r="FF87" s="226"/>
      <c r="FG87" s="226"/>
      <c r="FH87" s="226"/>
      <c r="FI87" s="226"/>
      <c r="FJ87" s="226"/>
      <c r="FK87" s="226"/>
      <c r="FL87" s="226"/>
      <c r="FM87" s="226"/>
      <c r="FN87" s="226"/>
      <c r="FO87" s="226"/>
      <c r="FP87" s="226"/>
      <c r="FQ87" s="226"/>
      <c r="FR87" s="226"/>
      <c r="FS87" s="226"/>
      <c r="FT87" s="226"/>
      <c r="FU87" s="226"/>
      <c r="FV87" s="226"/>
      <c r="FW87" s="226"/>
      <c r="FX87" s="226"/>
      <c r="FY87" s="226"/>
      <c r="FZ87" s="226"/>
      <c r="GA87" s="226"/>
      <c r="GB87" s="226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  <c r="HS87" s="226"/>
      <c r="HT87" s="226"/>
      <c r="HU87" s="226"/>
      <c r="HV87" s="226"/>
      <c r="HW87" s="226"/>
      <c r="HX87" s="226"/>
      <c r="HY87" s="226"/>
      <c r="HZ87" s="226"/>
      <c r="IA87" s="226"/>
      <c r="IB87" s="226"/>
      <c r="IC87" s="226"/>
      <c r="ID87" s="226"/>
      <c r="IE87" s="226"/>
      <c r="IF87" s="226"/>
      <c r="IG87" s="226"/>
      <c r="IH87" s="226"/>
      <c r="II87" s="226"/>
      <c r="IJ87" s="226"/>
      <c r="IK87" s="226"/>
      <c r="IL87" s="226"/>
      <c r="IM87" s="226"/>
      <c r="IN87" s="226"/>
      <c r="IO87" s="226"/>
      <c r="IP87" s="226"/>
      <c r="IQ87" s="226"/>
      <c r="IR87" s="226"/>
      <c r="IS87" s="226"/>
      <c r="IT87" s="226"/>
      <c r="IU87" s="226"/>
      <c r="IV87" s="226"/>
      <c r="IW87" s="226"/>
    </row>
    <row r="88" spans="1:257" s="209" customFormat="1" ht="30" customHeight="1" x14ac:dyDescent="0.3">
      <c r="A88" s="211" t="s">
        <v>82</v>
      </c>
      <c r="B88" s="211"/>
      <c r="C88" s="212">
        <v>1077</v>
      </c>
      <c r="D88" s="212">
        <v>22559</v>
      </c>
      <c r="E88" s="212">
        <v>9882.5</v>
      </c>
      <c r="F88" s="213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6"/>
      <c r="FF88" s="226"/>
      <c r="FG88" s="226"/>
      <c r="FH88" s="226"/>
      <c r="FI88" s="226"/>
      <c r="FJ88" s="226"/>
      <c r="FK88" s="226"/>
      <c r="FL88" s="226"/>
      <c r="FM88" s="226"/>
      <c r="FN88" s="226"/>
      <c r="FO88" s="226"/>
      <c r="FP88" s="226"/>
      <c r="FQ88" s="226"/>
      <c r="FR88" s="226"/>
      <c r="FS88" s="226"/>
      <c r="FT88" s="226"/>
      <c r="FU88" s="226"/>
      <c r="FV88" s="226"/>
      <c r="FW88" s="226"/>
      <c r="FX88" s="226"/>
      <c r="FY88" s="226"/>
      <c r="FZ88" s="226"/>
      <c r="GA88" s="226"/>
      <c r="GB88" s="226"/>
      <c r="GC88" s="226"/>
      <c r="GD88" s="226"/>
      <c r="GE88" s="226"/>
      <c r="GF88" s="226"/>
      <c r="GG88" s="226"/>
      <c r="GH88" s="226"/>
      <c r="GI88" s="226"/>
      <c r="GJ88" s="226"/>
      <c r="GK88" s="226"/>
      <c r="GL88" s="226"/>
      <c r="GM88" s="226"/>
      <c r="GN88" s="226"/>
      <c r="GO88" s="226"/>
      <c r="GP88" s="226"/>
      <c r="GQ88" s="226"/>
      <c r="GR88" s="226"/>
      <c r="GS88" s="226"/>
      <c r="GT88" s="226"/>
      <c r="GU88" s="226"/>
      <c r="GV88" s="226"/>
      <c r="GW88" s="226"/>
      <c r="GX88" s="226"/>
      <c r="GY88" s="226"/>
      <c r="GZ88" s="226"/>
      <c r="HA88" s="226"/>
      <c r="HB88" s="226"/>
      <c r="HC88" s="226"/>
      <c r="HD88" s="226"/>
      <c r="HE88" s="226"/>
      <c r="HF88" s="226"/>
      <c r="HG88" s="226"/>
      <c r="HH88" s="226"/>
      <c r="HI88" s="226"/>
      <c r="HJ88" s="226"/>
      <c r="HK88" s="226"/>
      <c r="HL88" s="226"/>
      <c r="HM88" s="226"/>
      <c r="HN88" s="226"/>
      <c r="HO88" s="226"/>
      <c r="HP88" s="226"/>
      <c r="HQ88" s="226"/>
      <c r="HR88" s="226"/>
      <c r="HS88" s="226"/>
      <c r="HT88" s="226"/>
      <c r="HU88" s="226"/>
      <c r="HV88" s="226"/>
      <c r="HW88" s="226"/>
      <c r="HX88" s="226"/>
      <c r="HY88" s="226"/>
      <c r="HZ88" s="226"/>
      <c r="IA88" s="226"/>
      <c r="IB88" s="226"/>
      <c r="IC88" s="226"/>
      <c r="ID88" s="226"/>
      <c r="IE88" s="226"/>
      <c r="IF88" s="226"/>
      <c r="IG88" s="226"/>
      <c r="IH88" s="226"/>
      <c r="II88" s="226"/>
      <c r="IJ88" s="226"/>
      <c r="IK88" s="226"/>
      <c r="IL88" s="226"/>
      <c r="IM88" s="226"/>
      <c r="IN88" s="226"/>
      <c r="IO88" s="226"/>
      <c r="IP88" s="226"/>
      <c r="IQ88" s="226"/>
      <c r="IR88" s="226"/>
      <c r="IS88" s="226"/>
      <c r="IT88" s="226"/>
      <c r="IU88" s="226"/>
      <c r="IV88" s="226"/>
      <c r="IW88" s="226"/>
    </row>
    <row r="89" spans="1:257" s="209" customFormat="1" ht="30" customHeight="1" x14ac:dyDescent="0.3">
      <c r="A89" s="214" t="s">
        <v>21</v>
      </c>
      <c r="B89" s="214"/>
      <c r="C89" s="214"/>
      <c r="D89" s="214"/>
      <c r="E89" s="214"/>
      <c r="F89" s="215">
        <v>33518.5</v>
      </c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  <c r="FF89" s="226"/>
      <c r="FG89" s="226"/>
      <c r="FH89" s="226"/>
      <c r="FI89" s="226"/>
      <c r="FJ89" s="226"/>
      <c r="FK89" s="226"/>
      <c r="FL89" s="226"/>
      <c r="FM89" s="226"/>
      <c r="FN89" s="226"/>
      <c r="FO89" s="226"/>
      <c r="FP89" s="226"/>
      <c r="FQ89" s="226"/>
      <c r="FR89" s="226"/>
      <c r="FS89" s="226"/>
      <c r="FT89" s="226"/>
      <c r="FU89" s="226"/>
      <c r="FV89" s="226"/>
      <c r="FW89" s="226"/>
      <c r="FX89" s="226"/>
      <c r="FY89" s="226"/>
      <c r="FZ89" s="226"/>
      <c r="GA89" s="226"/>
      <c r="GB89" s="226"/>
      <c r="GC89" s="226"/>
      <c r="GD89" s="226"/>
      <c r="GE89" s="226"/>
      <c r="GF89" s="226"/>
      <c r="GG89" s="226"/>
      <c r="GH89" s="226"/>
      <c r="GI89" s="226"/>
      <c r="GJ89" s="226"/>
      <c r="GK89" s="226"/>
      <c r="GL89" s="226"/>
      <c r="GM89" s="226"/>
      <c r="GN89" s="226"/>
      <c r="GO89" s="226"/>
      <c r="GP89" s="226"/>
      <c r="GQ89" s="226"/>
      <c r="GR89" s="226"/>
      <c r="GS89" s="226"/>
      <c r="GT89" s="226"/>
      <c r="GU89" s="226"/>
      <c r="GV89" s="226"/>
      <c r="GW89" s="226"/>
      <c r="GX89" s="226"/>
      <c r="GY89" s="226"/>
      <c r="GZ89" s="226"/>
      <c r="HA89" s="226"/>
      <c r="HB89" s="226"/>
      <c r="HC89" s="226"/>
      <c r="HD89" s="226"/>
      <c r="HE89" s="226"/>
      <c r="HF89" s="226"/>
      <c r="HG89" s="226"/>
      <c r="HH89" s="226"/>
      <c r="HI89" s="226"/>
      <c r="HJ89" s="226"/>
      <c r="HK89" s="226"/>
      <c r="HL89" s="226"/>
      <c r="HM89" s="226"/>
      <c r="HN89" s="226"/>
      <c r="HO89" s="226"/>
      <c r="HP89" s="226"/>
      <c r="HQ89" s="226"/>
      <c r="HR89" s="226"/>
      <c r="HS89" s="226"/>
      <c r="HT89" s="226"/>
      <c r="HU89" s="226"/>
      <c r="HV89" s="226"/>
      <c r="HW89" s="226"/>
      <c r="HX89" s="226"/>
      <c r="HY89" s="226"/>
      <c r="HZ89" s="226"/>
      <c r="IA89" s="226"/>
      <c r="IB89" s="226"/>
      <c r="IC89" s="226"/>
      <c r="ID89" s="226"/>
      <c r="IE89" s="226"/>
      <c r="IF89" s="226"/>
      <c r="IG89" s="226"/>
      <c r="IH89" s="226"/>
      <c r="II89" s="226"/>
      <c r="IJ89" s="226"/>
      <c r="IK89" s="226"/>
      <c r="IL89" s="226"/>
      <c r="IM89" s="226"/>
      <c r="IN89" s="226"/>
      <c r="IO89" s="226"/>
      <c r="IP89" s="226"/>
      <c r="IQ89" s="226"/>
      <c r="IR89" s="226"/>
      <c r="IS89" s="226"/>
      <c r="IT89" s="226"/>
      <c r="IU89" s="226"/>
      <c r="IV89" s="226"/>
      <c r="IW89" s="226"/>
    </row>
    <row r="90" spans="1:257" s="209" customFormat="1" ht="30" customHeight="1" x14ac:dyDescent="0.3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  <c r="FF90" s="226"/>
      <c r="FG90" s="226"/>
      <c r="FH90" s="226"/>
      <c r="FI90" s="226"/>
      <c r="FJ90" s="226"/>
      <c r="FK90" s="226"/>
      <c r="FL90" s="226"/>
      <c r="FM90" s="226"/>
      <c r="FN90" s="226"/>
      <c r="FO90" s="226"/>
      <c r="FP90" s="226"/>
      <c r="FQ90" s="226"/>
      <c r="FR90" s="226"/>
      <c r="FS90" s="226"/>
      <c r="FT90" s="226"/>
      <c r="FU90" s="226"/>
      <c r="FV90" s="226"/>
      <c r="FW90" s="226"/>
      <c r="FX90" s="226"/>
      <c r="FY90" s="226"/>
      <c r="FZ90" s="226"/>
      <c r="GA90" s="226"/>
      <c r="GB90" s="226"/>
      <c r="GC90" s="226"/>
      <c r="GD90" s="226"/>
      <c r="GE90" s="226"/>
      <c r="GF90" s="226"/>
      <c r="GG90" s="226"/>
      <c r="GH90" s="226"/>
      <c r="GI90" s="226"/>
      <c r="GJ90" s="226"/>
      <c r="GK90" s="226"/>
      <c r="GL90" s="226"/>
      <c r="GM90" s="226"/>
      <c r="GN90" s="226"/>
      <c r="GO90" s="226"/>
      <c r="GP90" s="226"/>
      <c r="GQ90" s="226"/>
      <c r="GR90" s="226"/>
      <c r="GS90" s="226"/>
      <c r="GT90" s="226"/>
      <c r="GU90" s="226"/>
      <c r="GV90" s="226"/>
      <c r="GW90" s="226"/>
      <c r="GX90" s="226"/>
      <c r="GY90" s="226"/>
      <c r="GZ90" s="226"/>
      <c r="HA90" s="226"/>
      <c r="HB90" s="226"/>
      <c r="HC90" s="226"/>
      <c r="HD90" s="226"/>
      <c r="HE90" s="226"/>
      <c r="HF90" s="226"/>
      <c r="HG90" s="226"/>
      <c r="HH90" s="226"/>
      <c r="HI90" s="226"/>
      <c r="HJ90" s="226"/>
      <c r="HK90" s="226"/>
      <c r="HL90" s="226"/>
      <c r="HM90" s="226"/>
      <c r="HN90" s="226"/>
      <c r="HO90" s="226"/>
      <c r="HP90" s="226"/>
      <c r="HQ90" s="226"/>
      <c r="HR90" s="226"/>
      <c r="HS90" s="226"/>
      <c r="HT90" s="226"/>
      <c r="HU90" s="226"/>
      <c r="HV90" s="226"/>
      <c r="HW90" s="226"/>
      <c r="HX90" s="226"/>
      <c r="HY90" s="226"/>
      <c r="HZ90" s="226"/>
      <c r="IA90" s="226"/>
      <c r="IB90" s="226"/>
      <c r="IC90" s="226"/>
      <c r="ID90" s="226"/>
      <c r="IE90" s="226"/>
      <c r="IF90" s="226"/>
      <c r="IG90" s="226"/>
      <c r="IH90" s="226"/>
      <c r="II90" s="226"/>
      <c r="IJ90" s="226"/>
      <c r="IK90" s="226"/>
      <c r="IL90" s="226"/>
      <c r="IM90" s="226"/>
      <c r="IN90" s="226"/>
      <c r="IO90" s="226"/>
      <c r="IP90" s="226"/>
      <c r="IQ90" s="226"/>
    </row>
    <row r="91" spans="1:257" s="209" customFormat="1" ht="30" customHeight="1" x14ac:dyDescent="0.3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  <c r="FL91" s="226"/>
      <c r="FM91" s="226"/>
      <c r="FN91" s="226"/>
      <c r="FO91" s="226"/>
      <c r="FP91" s="226"/>
      <c r="FQ91" s="226"/>
      <c r="FR91" s="226"/>
      <c r="FS91" s="226"/>
      <c r="FT91" s="226"/>
      <c r="FU91" s="226"/>
      <c r="FV91" s="226"/>
      <c r="FW91" s="226"/>
      <c r="FX91" s="226"/>
      <c r="FY91" s="226"/>
      <c r="FZ91" s="226"/>
      <c r="GA91" s="226"/>
      <c r="GB91" s="226"/>
      <c r="GC91" s="226"/>
      <c r="GD91" s="226"/>
      <c r="GE91" s="226"/>
      <c r="GF91" s="226"/>
      <c r="GG91" s="226"/>
      <c r="GH91" s="226"/>
      <c r="GI91" s="226"/>
      <c r="GJ91" s="226"/>
      <c r="GK91" s="226"/>
      <c r="GL91" s="226"/>
      <c r="GM91" s="226"/>
      <c r="GN91" s="226"/>
      <c r="GO91" s="226"/>
      <c r="GP91" s="226"/>
      <c r="GQ91" s="226"/>
      <c r="GR91" s="226"/>
      <c r="GS91" s="226"/>
      <c r="GT91" s="226"/>
      <c r="GU91" s="226"/>
      <c r="GV91" s="226"/>
      <c r="GW91" s="226"/>
      <c r="GX91" s="226"/>
      <c r="GY91" s="226"/>
      <c r="GZ91" s="226"/>
      <c r="HA91" s="226"/>
      <c r="HB91" s="226"/>
      <c r="HC91" s="226"/>
      <c r="HD91" s="226"/>
      <c r="HE91" s="226"/>
      <c r="HF91" s="226"/>
      <c r="HG91" s="226"/>
      <c r="HH91" s="226"/>
      <c r="HI91" s="226"/>
      <c r="HJ91" s="226"/>
      <c r="HK91" s="226"/>
      <c r="HL91" s="226"/>
      <c r="HM91" s="226"/>
      <c r="HN91" s="226"/>
      <c r="HO91" s="226"/>
      <c r="HP91" s="226"/>
      <c r="HQ91" s="226"/>
      <c r="HR91" s="226"/>
      <c r="HS91" s="226"/>
      <c r="HT91" s="226"/>
      <c r="HU91" s="226"/>
      <c r="HV91" s="226"/>
      <c r="HW91" s="226"/>
      <c r="HX91" s="226"/>
      <c r="HY91" s="226"/>
      <c r="HZ91" s="226"/>
      <c r="IA91" s="226"/>
      <c r="IB91" s="226"/>
      <c r="IC91" s="226"/>
      <c r="ID91" s="226"/>
      <c r="IE91" s="226"/>
      <c r="IF91" s="226"/>
      <c r="IG91" s="226"/>
      <c r="IH91" s="226"/>
      <c r="II91" s="226"/>
      <c r="IJ91" s="226"/>
      <c r="IK91" s="226"/>
      <c r="IL91" s="226"/>
      <c r="IM91" s="226"/>
      <c r="IN91" s="226"/>
      <c r="IO91" s="226"/>
      <c r="IP91" s="226"/>
      <c r="IQ91" s="226"/>
    </row>
    <row r="92" spans="1:257" s="209" customFormat="1" ht="30" customHeight="1" x14ac:dyDescent="0.3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6"/>
      <c r="FW92" s="226"/>
      <c r="FX92" s="226"/>
      <c r="FY92" s="226"/>
      <c r="FZ92" s="226"/>
      <c r="GA92" s="226"/>
      <c r="GB92" s="226"/>
      <c r="GC92" s="226"/>
      <c r="GD92" s="226"/>
      <c r="GE92" s="226"/>
      <c r="GF92" s="226"/>
      <c r="GG92" s="226"/>
      <c r="GH92" s="226"/>
      <c r="GI92" s="226"/>
      <c r="GJ92" s="226"/>
      <c r="GK92" s="226"/>
      <c r="GL92" s="226"/>
      <c r="GM92" s="226"/>
      <c r="GN92" s="226"/>
      <c r="GO92" s="226"/>
      <c r="GP92" s="226"/>
      <c r="GQ92" s="226"/>
      <c r="GR92" s="226"/>
      <c r="GS92" s="226"/>
      <c r="GT92" s="226"/>
      <c r="GU92" s="226"/>
      <c r="GV92" s="226"/>
      <c r="GW92" s="226"/>
      <c r="GX92" s="226"/>
      <c r="GY92" s="226"/>
      <c r="GZ92" s="226"/>
      <c r="HA92" s="226"/>
      <c r="HB92" s="226"/>
      <c r="HC92" s="226"/>
      <c r="HD92" s="226"/>
      <c r="HE92" s="226"/>
      <c r="HF92" s="226"/>
      <c r="HG92" s="226"/>
      <c r="HH92" s="226"/>
      <c r="HI92" s="226"/>
      <c r="HJ92" s="226"/>
      <c r="HK92" s="226"/>
      <c r="HL92" s="226"/>
      <c r="HM92" s="226"/>
      <c r="HN92" s="226"/>
      <c r="HO92" s="226"/>
      <c r="HP92" s="226"/>
      <c r="HQ92" s="226"/>
      <c r="HR92" s="226"/>
      <c r="HS92" s="226"/>
      <c r="HT92" s="226"/>
      <c r="HU92" s="226"/>
      <c r="HV92" s="226"/>
      <c r="HW92" s="226"/>
      <c r="HX92" s="226"/>
      <c r="HY92" s="226"/>
      <c r="HZ92" s="226"/>
      <c r="IA92" s="226"/>
      <c r="IB92" s="226"/>
      <c r="IC92" s="226"/>
      <c r="ID92" s="226"/>
      <c r="IE92" s="226"/>
      <c r="IF92" s="226"/>
      <c r="IG92" s="226"/>
      <c r="IH92" s="226"/>
      <c r="II92" s="226"/>
      <c r="IJ92" s="226"/>
      <c r="IK92" s="226"/>
      <c r="IL92" s="226"/>
      <c r="IM92" s="226"/>
      <c r="IN92" s="226"/>
      <c r="IO92" s="226"/>
      <c r="IP92" s="226"/>
      <c r="IQ92" s="226"/>
      <c r="IR92" s="226"/>
      <c r="IS92" s="226"/>
      <c r="IT92" s="226"/>
      <c r="IU92" s="226"/>
      <c r="IV92" s="226"/>
      <c r="IW92" s="226"/>
    </row>
    <row r="93" spans="1:257" s="209" customFormat="1" ht="30" customHeight="1" x14ac:dyDescent="0.3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6"/>
      <c r="EZ93" s="226"/>
      <c r="FA93" s="226"/>
      <c r="FB93" s="226"/>
      <c r="FC93" s="226"/>
      <c r="FD93" s="226"/>
      <c r="FE93" s="226"/>
      <c r="FF93" s="226"/>
      <c r="FG93" s="226"/>
      <c r="FH93" s="226"/>
      <c r="FI93" s="226"/>
      <c r="FJ93" s="226"/>
      <c r="FK93" s="226"/>
      <c r="FL93" s="226"/>
      <c r="FM93" s="226"/>
      <c r="FN93" s="226"/>
      <c r="FO93" s="226"/>
      <c r="FP93" s="226"/>
      <c r="FQ93" s="226"/>
      <c r="FR93" s="226"/>
      <c r="FS93" s="226"/>
      <c r="FT93" s="226"/>
      <c r="FU93" s="226"/>
      <c r="FV93" s="226"/>
      <c r="FW93" s="226"/>
      <c r="FX93" s="226"/>
      <c r="FY93" s="226"/>
      <c r="FZ93" s="226"/>
      <c r="GA93" s="226"/>
      <c r="GB93" s="226"/>
      <c r="GC93" s="226"/>
      <c r="GD93" s="226"/>
      <c r="GE93" s="226"/>
      <c r="GF93" s="226"/>
      <c r="GG93" s="226"/>
      <c r="GH93" s="226"/>
      <c r="GI93" s="226"/>
      <c r="GJ93" s="226"/>
      <c r="GK93" s="226"/>
      <c r="GL93" s="226"/>
      <c r="GM93" s="226"/>
      <c r="GN93" s="226"/>
      <c r="GO93" s="226"/>
      <c r="GP93" s="226"/>
      <c r="GQ93" s="226"/>
      <c r="GR93" s="226"/>
      <c r="GS93" s="226"/>
      <c r="GT93" s="226"/>
      <c r="GU93" s="226"/>
      <c r="GV93" s="226"/>
      <c r="GW93" s="226"/>
      <c r="GX93" s="226"/>
      <c r="GY93" s="226"/>
      <c r="GZ93" s="226"/>
      <c r="HA93" s="226"/>
      <c r="HB93" s="226"/>
      <c r="HC93" s="226"/>
      <c r="HD93" s="226"/>
      <c r="HE93" s="226"/>
      <c r="HF93" s="226"/>
      <c r="HG93" s="226"/>
      <c r="HH93" s="226"/>
      <c r="HI93" s="226"/>
      <c r="HJ93" s="226"/>
      <c r="HK93" s="226"/>
      <c r="HL93" s="226"/>
      <c r="HM93" s="226"/>
      <c r="HN93" s="226"/>
      <c r="HO93" s="226"/>
      <c r="HP93" s="226"/>
      <c r="HQ93" s="226"/>
      <c r="HR93" s="226"/>
      <c r="HS93" s="226"/>
      <c r="HT93" s="226"/>
      <c r="HU93" s="226"/>
      <c r="HV93" s="226"/>
      <c r="HW93" s="226"/>
      <c r="HX93" s="226"/>
      <c r="HY93" s="226"/>
      <c r="HZ93" s="226"/>
      <c r="IA93" s="226"/>
      <c r="IB93" s="226"/>
      <c r="IC93" s="226"/>
      <c r="ID93" s="226"/>
      <c r="IE93" s="226"/>
      <c r="IF93" s="226"/>
      <c r="IG93" s="226"/>
      <c r="IH93" s="226"/>
      <c r="II93" s="226"/>
      <c r="IJ93" s="226"/>
      <c r="IK93" s="226"/>
      <c r="IL93" s="226"/>
      <c r="IM93" s="226"/>
      <c r="IN93" s="226"/>
      <c r="IO93" s="226"/>
      <c r="IP93" s="226"/>
      <c r="IQ93" s="226"/>
      <c r="IR93" s="226"/>
      <c r="IS93" s="226"/>
      <c r="IT93" s="226"/>
      <c r="IU93" s="226"/>
      <c r="IV93" s="226"/>
      <c r="IW93" s="226"/>
    </row>
    <row r="94" spans="1:257" s="209" customFormat="1" ht="30" customHeight="1" x14ac:dyDescent="0.3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226"/>
      <c r="GF94" s="226"/>
      <c r="GG94" s="226"/>
      <c r="GH94" s="226"/>
      <c r="GI94" s="226"/>
      <c r="GJ94" s="226"/>
      <c r="GK94" s="226"/>
      <c r="GL94" s="226"/>
      <c r="GM94" s="226"/>
      <c r="GN94" s="226"/>
      <c r="GO94" s="226"/>
      <c r="GP94" s="226"/>
      <c r="GQ94" s="226"/>
      <c r="GR94" s="226"/>
      <c r="GS94" s="226"/>
      <c r="GT94" s="226"/>
      <c r="GU94" s="226"/>
      <c r="GV94" s="226"/>
      <c r="GW94" s="226"/>
      <c r="GX94" s="226"/>
      <c r="GY94" s="226"/>
      <c r="GZ94" s="226"/>
      <c r="HA94" s="226"/>
      <c r="HB94" s="226"/>
      <c r="HC94" s="226"/>
      <c r="HD94" s="226"/>
      <c r="HE94" s="226"/>
      <c r="HF94" s="226"/>
      <c r="HG94" s="226"/>
      <c r="HH94" s="226"/>
      <c r="HI94" s="226"/>
      <c r="HJ94" s="226"/>
      <c r="HK94" s="226"/>
      <c r="HL94" s="226"/>
      <c r="HM94" s="226"/>
      <c r="HN94" s="226"/>
      <c r="HO94" s="226"/>
      <c r="HP94" s="226"/>
      <c r="HQ94" s="226"/>
      <c r="HR94" s="226"/>
      <c r="HS94" s="226"/>
      <c r="HT94" s="226"/>
      <c r="HU94" s="226"/>
      <c r="HV94" s="226"/>
      <c r="HW94" s="226"/>
      <c r="HX94" s="226"/>
      <c r="HY94" s="226"/>
      <c r="HZ94" s="226"/>
      <c r="IA94" s="226"/>
      <c r="IB94" s="226"/>
      <c r="IC94" s="226"/>
      <c r="ID94" s="226"/>
      <c r="IE94" s="226"/>
      <c r="IF94" s="226"/>
      <c r="IG94" s="226"/>
      <c r="IH94" s="226"/>
      <c r="II94" s="226"/>
      <c r="IJ94" s="226"/>
      <c r="IK94" s="226"/>
      <c r="IL94" s="226"/>
      <c r="IM94" s="226"/>
      <c r="IN94" s="226"/>
      <c r="IO94" s="226"/>
      <c r="IP94" s="226"/>
      <c r="IQ94" s="226"/>
      <c r="IR94" s="226"/>
      <c r="IS94" s="226"/>
      <c r="IT94" s="226"/>
      <c r="IU94" s="226"/>
      <c r="IV94" s="226"/>
      <c r="IW94" s="226"/>
    </row>
    <row r="95" spans="1:257" s="209" customFormat="1" ht="30" customHeight="1" x14ac:dyDescent="0.3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226"/>
      <c r="FS95" s="226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226"/>
      <c r="GF95" s="226"/>
      <c r="GG95" s="226"/>
      <c r="GH95" s="226"/>
      <c r="GI95" s="226"/>
      <c r="GJ95" s="226"/>
      <c r="GK95" s="226"/>
      <c r="GL95" s="226"/>
      <c r="GM95" s="226"/>
      <c r="GN95" s="226"/>
      <c r="GO95" s="226"/>
      <c r="GP95" s="226"/>
      <c r="GQ95" s="226"/>
      <c r="GR95" s="226"/>
      <c r="GS95" s="226"/>
      <c r="GT95" s="226"/>
      <c r="GU95" s="226"/>
      <c r="GV95" s="226"/>
      <c r="GW95" s="226"/>
      <c r="GX95" s="226"/>
      <c r="GY95" s="226"/>
      <c r="GZ95" s="226"/>
      <c r="HA95" s="226"/>
      <c r="HB95" s="226"/>
      <c r="HC95" s="226"/>
      <c r="HD95" s="226"/>
      <c r="HE95" s="226"/>
      <c r="HF95" s="226"/>
      <c r="HG95" s="226"/>
      <c r="HH95" s="226"/>
      <c r="HI95" s="226"/>
      <c r="HJ95" s="226"/>
      <c r="HK95" s="226"/>
      <c r="HL95" s="226"/>
      <c r="HM95" s="226"/>
      <c r="HN95" s="226"/>
      <c r="HO95" s="226"/>
      <c r="HP95" s="226"/>
      <c r="HQ95" s="226"/>
      <c r="HR95" s="226"/>
      <c r="HS95" s="226"/>
      <c r="HT95" s="226"/>
      <c r="HU95" s="226"/>
      <c r="HV95" s="226"/>
      <c r="HW95" s="226"/>
      <c r="HX95" s="226"/>
      <c r="HY95" s="226"/>
      <c r="HZ95" s="226"/>
      <c r="IA95" s="226"/>
      <c r="IB95" s="226"/>
      <c r="IC95" s="226"/>
      <c r="ID95" s="226"/>
      <c r="IE95" s="226"/>
      <c r="IF95" s="226"/>
      <c r="IG95" s="226"/>
      <c r="IH95" s="226"/>
      <c r="II95" s="226"/>
      <c r="IJ95" s="226"/>
      <c r="IK95" s="226"/>
      <c r="IL95" s="226"/>
      <c r="IM95" s="226"/>
      <c r="IN95" s="226"/>
      <c r="IO95" s="226"/>
      <c r="IP95" s="226"/>
      <c r="IQ95" s="226"/>
      <c r="IR95" s="226"/>
      <c r="IS95" s="226"/>
      <c r="IT95" s="226"/>
      <c r="IU95" s="226"/>
      <c r="IV95" s="226"/>
      <c r="IW95" s="226"/>
    </row>
    <row r="96" spans="1:257" s="209" customFormat="1" ht="30" customHeight="1" x14ac:dyDescent="0.3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6"/>
      <c r="EK96" s="226"/>
      <c r="EL96" s="226"/>
      <c r="EM96" s="226"/>
      <c r="EN96" s="226"/>
      <c r="EO96" s="226"/>
      <c r="EP96" s="226"/>
      <c r="EQ96" s="226"/>
      <c r="ER96" s="226"/>
      <c r="ES96" s="226"/>
      <c r="ET96" s="226"/>
      <c r="EU96" s="226"/>
      <c r="EV96" s="226"/>
      <c r="EW96" s="226"/>
      <c r="EX96" s="226"/>
      <c r="EY96" s="226"/>
      <c r="EZ96" s="226"/>
      <c r="FA96" s="226"/>
      <c r="FB96" s="226"/>
      <c r="FC96" s="226"/>
      <c r="FD96" s="226"/>
      <c r="FE96" s="226"/>
      <c r="FF96" s="226"/>
      <c r="FG96" s="226"/>
      <c r="FH96" s="226"/>
      <c r="FI96" s="226"/>
      <c r="FJ96" s="226"/>
      <c r="FK96" s="226"/>
      <c r="FL96" s="226"/>
      <c r="FM96" s="226"/>
      <c r="FN96" s="226"/>
      <c r="FO96" s="226"/>
      <c r="FP96" s="226"/>
      <c r="FQ96" s="226"/>
      <c r="FR96" s="226"/>
      <c r="FS96" s="226"/>
      <c r="FT96" s="226"/>
      <c r="FU96" s="226"/>
      <c r="FV96" s="226"/>
      <c r="FW96" s="226"/>
      <c r="FX96" s="226"/>
      <c r="FY96" s="226"/>
      <c r="FZ96" s="226"/>
      <c r="GA96" s="226"/>
      <c r="GB96" s="226"/>
      <c r="GC96" s="226"/>
      <c r="GD96" s="226"/>
      <c r="GE96" s="226"/>
      <c r="GF96" s="226"/>
      <c r="GG96" s="226"/>
      <c r="GH96" s="226"/>
      <c r="GI96" s="226"/>
      <c r="GJ96" s="226"/>
      <c r="GK96" s="226"/>
      <c r="GL96" s="226"/>
      <c r="GM96" s="226"/>
      <c r="GN96" s="226"/>
      <c r="GO96" s="226"/>
      <c r="GP96" s="226"/>
      <c r="GQ96" s="226"/>
      <c r="GR96" s="226"/>
      <c r="GS96" s="226"/>
      <c r="GT96" s="226"/>
      <c r="GU96" s="226"/>
      <c r="GV96" s="226"/>
      <c r="GW96" s="226"/>
      <c r="GX96" s="226"/>
      <c r="GY96" s="226"/>
      <c r="GZ96" s="226"/>
      <c r="HA96" s="226"/>
      <c r="HB96" s="226"/>
      <c r="HC96" s="226"/>
      <c r="HD96" s="226"/>
      <c r="HE96" s="226"/>
      <c r="HF96" s="226"/>
      <c r="HG96" s="226"/>
      <c r="HH96" s="226"/>
      <c r="HI96" s="226"/>
      <c r="HJ96" s="226"/>
      <c r="HK96" s="226"/>
      <c r="HL96" s="226"/>
      <c r="HM96" s="226"/>
      <c r="HN96" s="226"/>
      <c r="HO96" s="226"/>
      <c r="HP96" s="226"/>
      <c r="HQ96" s="226"/>
      <c r="HR96" s="226"/>
      <c r="HS96" s="226"/>
      <c r="HT96" s="226"/>
      <c r="HU96" s="226"/>
      <c r="HV96" s="226"/>
      <c r="HW96" s="226"/>
      <c r="HX96" s="226"/>
      <c r="HY96" s="226"/>
      <c r="HZ96" s="226"/>
      <c r="IA96" s="226"/>
      <c r="IB96" s="226"/>
      <c r="IC96" s="226"/>
      <c r="ID96" s="226"/>
      <c r="IE96" s="226"/>
      <c r="IF96" s="226"/>
      <c r="IG96" s="226"/>
      <c r="IH96" s="226"/>
      <c r="II96" s="226"/>
      <c r="IJ96" s="226"/>
      <c r="IK96" s="226"/>
      <c r="IL96" s="226"/>
      <c r="IM96" s="226"/>
      <c r="IN96" s="226"/>
      <c r="IO96" s="226"/>
      <c r="IP96" s="226"/>
      <c r="IQ96" s="226"/>
      <c r="IR96" s="226"/>
      <c r="IS96" s="226"/>
      <c r="IT96" s="226"/>
      <c r="IU96" s="226"/>
      <c r="IV96" s="226"/>
      <c r="IW96" s="226"/>
    </row>
    <row r="97" spans="1:257" s="209" customFormat="1" ht="30" customHeight="1" x14ac:dyDescent="0.3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6"/>
      <c r="FF97" s="226"/>
      <c r="FG97" s="226"/>
      <c r="FH97" s="226"/>
      <c r="FI97" s="226"/>
      <c r="FJ97" s="226"/>
      <c r="FK97" s="226"/>
      <c r="FL97" s="226"/>
      <c r="FM97" s="226"/>
      <c r="FN97" s="226"/>
      <c r="FO97" s="226"/>
      <c r="FP97" s="226"/>
      <c r="FQ97" s="226"/>
      <c r="FR97" s="226"/>
      <c r="FS97" s="226"/>
      <c r="FT97" s="226"/>
      <c r="FU97" s="226"/>
      <c r="FV97" s="226"/>
      <c r="FW97" s="226"/>
      <c r="FX97" s="226"/>
      <c r="FY97" s="226"/>
      <c r="FZ97" s="226"/>
      <c r="GA97" s="226"/>
      <c r="GB97" s="226"/>
      <c r="GC97" s="226"/>
      <c r="GD97" s="226"/>
      <c r="GE97" s="226"/>
      <c r="GF97" s="226"/>
      <c r="GG97" s="226"/>
      <c r="GH97" s="226"/>
      <c r="GI97" s="226"/>
      <c r="GJ97" s="226"/>
      <c r="GK97" s="226"/>
      <c r="GL97" s="226"/>
      <c r="GM97" s="226"/>
      <c r="GN97" s="226"/>
      <c r="GO97" s="226"/>
      <c r="GP97" s="226"/>
      <c r="GQ97" s="226"/>
      <c r="GR97" s="226"/>
      <c r="GS97" s="226"/>
      <c r="GT97" s="226"/>
      <c r="GU97" s="226"/>
      <c r="GV97" s="226"/>
      <c r="GW97" s="226"/>
      <c r="GX97" s="226"/>
      <c r="GY97" s="226"/>
      <c r="GZ97" s="226"/>
      <c r="HA97" s="226"/>
      <c r="HB97" s="226"/>
      <c r="HC97" s="226"/>
      <c r="HD97" s="226"/>
      <c r="HE97" s="226"/>
      <c r="HF97" s="226"/>
      <c r="HG97" s="226"/>
      <c r="HH97" s="226"/>
      <c r="HI97" s="226"/>
      <c r="HJ97" s="226"/>
      <c r="HK97" s="226"/>
      <c r="HL97" s="226"/>
      <c r="HM97" s="226"/>
      <c r="HN97" s="226"/>
      <c r="HO97" s="226"/>
      <c r="HP97" s="226"/>
      <c r="HQ97" s="226"/>
      <c r="HR97" s="226"/>
      <c r="HS97" s="226"/>
      <c r="HT97" s="226"/>
      <c r="HU97" s="226"/>
      <c r="HV97" s="226"/>
      <c r="HW97" s="226"/>
      <c r="HX97" s="226"/>
      <c r="HY97" s="226"/>
      <c r="HZ97" s="226"/>
      <c r="IA97" s="226"/>
      <c r="IB97" s="226"/>
      <c r="IC97" s="226"/>
      <c r="ID97" s="226"/>
      <c r="IE97" s="226"/>
      <c r="IF97" s="226"/>
      <c r="IG97" s="226"/>
      <c r="IH97" s="226"/>
      <c r="II97" s="226"/>
      <c r="IJ97" s="226"/>
      <c r="IK97" s="226"/>
      <c r="IL97" s="226"/>
      <c r="IM97" s="226"/>
      <c r="IN97" s="226"/>
      <c r="IO97" s="226"/>
      <c r="IP97" s="226"/>
      <c r="IQ97" s="226"/>
      <c r="IR97" s="226"/>
      <c r="IS97" s="226"/>
      <c r="IT97" s="226"/>
      <c r="IU97" s="226"/>
      <c r="IV97" s="226"/>
      <c r="IW97" s="226"/>
    </row>
    <row r="98" spans="1:257" s="209" customFormat="1" ht="30" customHeight="1" x14ac:dyDescent="0.3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  <c r="FL98" s="226"/>
      <c r="FM98" s="226"/>
      <c r="FN98" s="226"/>
      <c r="FO98" s="226"/>
      <c r="FP98" s="226"/>
      <c r="FQ98" s="226"/>
      <c r="FR98" s="226"/>
      <c r="FS98" s="226"/>
      <c r="FT98" s="226"/>
      <c r="FU98" s="226"/>
      <c r="FV98" s="226"/>
      <c r="FW98" s="226"/>
      <c r="FX98" s="226"/>
      <c r="FY98" s="226"/>
      <c r="FZ98" s="226"/>
      <c r="GA98" s="226"/>
      <c r="GB98" s="226"/>
      <c r="GC98" s="226"/>
      <c r="GD98" s="226"/>
      <c r="GE98" s="226"/>
      <c r="GF98" s="226"/>
      <c r="GG98" s="226"/>
      <c r="GH98" s="226"/>
      <c r="GI98" s="226"/>
      <c r="GJ98" s="226"/>
      <c r="GK98" s="226"/>
      <c r="GL98" s="226"/>
      <c r="GM98" s="226"/>
      <c r="GN98" s="226"/>
      <c r="GO98" s="226"/>
      <c r="GP98" s="226"/>
      <c r="GQ98" s="226"/>
      <c r="GR98" s="226"/>
      <c r="GS98" s="226"/>
      <c r="GT98" s="226"/>
      <c r="GU98" s="226"/>
      <c r="GV98" s="226"/>
      <c r="GW98" s="226"/>
      <c r="GX98" s="226"/>
      <c r="GY98" s="226"/>
      <c r="GZ98" s="226"/>
      <c r="HA98" s="226"/>
      <c r="HB98" s="226"/>
      <c r="HC98" s="226"/>
      <c r="HD98" s="226"/>
      <c r="HE98" s="226"/>
      <c r="HF98" s="226"/>
      <c r="HG98" s="226"/>
      <c r="HH98" s="226"/>
      <c r="HI98" s="226"/>
      <c r="HJ98" s="226"/>
      <c r="HK98" s="226"/>
      <c r="HL98" s="226"/>
      <c r="HM98" s="226"/>
      <c r="HN98" s="226"/>
      <c r="HO98" s="226"/>
      <c r="HP98" s="226"/>
      <c r="HQ98" s="226"/>
      <c r="HR98" s="226"/>
      <c r="HS98" s="226"/>
      <c r="HT98" s="226"/>
      <c r="HU98" s="226"/>
      <c r="HV98" s="226"/>
      <c r="HW98" s="226"/>
      <c r="HX98" s="226"/>
      <c r="HY98" s="226"/>
      <c r="HZ98" s="226"/>
      <c r="IA98" s="226"/>
      <c r="IB98" s="226"/>
      <c r="IC98" s="226"/>
      <c r="ID98" s="226"/>
      <c r="IE98" s="226"/>
      <c r="IF98" s="226"/>
      <c r="IG98" s="226"/>
      <c r="IH98" s="226"/>
      <c r="II98" s="226"/>
      <c r="IJ98" s="226"/>
      <c r="IK98" s="226"/>
      <c r="IL98" s="226"/>
      <c r="IM98" s="226"/>
      <c r="IN98" s="226"/>
      <c r="IO98" s="226"/>
      <c r="IP98" s="226"/>
      <c r="IQ98" s="226"/>
      <c r="IR98" s="226"/>
      <c r="IS98" s="226"/>
      <c r="IT98" s="226"/>
      <c r="IU98" s="226"/>
      <c r="IV98" s="226"/>
      <c r="IW98" s="226"/>
    </row>
    <row r="99" spans="1:257" s="209" customFormat="1" ht="30" customHeight="1" x14ac:dyDescent="0.3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  <c r="FL99" s="226"/>
      <c r="FM99" s="226"/>
      <c r="FN99" s="226"/>
      <c r="FO99" s="226"/>
      <c r="FP99" s="226"/>
      <c r="FQ99" s="226"/>
      <c r="FR99" s="226"/>
      <c r="FS99" s="226"/>
      <c r="FT99" s="226"/>
      <c r="FU99" s="226"/>
      <c r="FV99" s="226"/>
      <c r="FW99" s="226"/>
      <c r="FX99" s="226"/>
      <c r="FY99" s="226"/>
      <c r="FZ99" s="226"/>
      <c r="GA99" s="226"/>
      <c r="GB99" s="226"/>
      <c r="GC99" s="226"/>
      <c r="GD99" s="226"/>
      <c r="GE99" s="226"/>
      <c r="GF99" s="226"/>
      <c r="GG99" s="226"/>
      <c r="GH99" s="226"/>
      <c r="GI99" s="226"/>
      <c r="GJ99" s="226"/>
      <c r="GK99" s="226"/>
      <c r="GL99" s="226"/>
      <c r="GM99" s="226"/>
      <c r="GN99" s="226"/>
      <c r="GO99" s="226"/>
      <c r="GP99" s="226"/>
      <c r="GQ99" s="226"/>
      <c r="GR99" s="226"/>
      <c r="GS99" s="226"/>
      <c r="GT99" s="226"/>
      <c r="GU99" s="226"/>
      <c r="GV99" s="226"/>
      <c r="GW99" s="226"/>
      <c r="GX99" s="226"/>
      <c r="GY99" s="226"/>
      <c r="GZ99" s="226"/>
      <c r="HA99" s="226"/>
      <c r="HB99" s="226"/>
      <c r="HC99" s="226"/>
      <c r="HD99" s="226"/>
      <c r="HE99" s="226"/>
      <c r="HF99" s="226"/>
      <c r="HG99" s="226"/>
      <c r="HH99" s="226"/>
      <c r="HI99" s="226"/>
      <c r="HJ99" s="226"/>
      <c r="HK99" s="226"/>
      <c r="HL99" s="226"/>
      <c r="HM99" s="226"/>
      <c r="HN99" s="226"/>
      <c r="HO99" s="226"/>
      <c r="HP99" s="226"/>
      <c r="HQ99" s="226"/>
      <c r="HR99" s="226"/>
      <c r="HS99" s="226"/>
      <c r="HT99" s="226"/>
      <c r="HU99" s="226"/>
      <c r="HV99" s="226"/>
      <c r="HW99" s="226"/>
      <c r="HX99" s="226"/>
      <c r="HY99" s="226"/>
      <c r="HZ99" s="226"/>
      <c r="IA99" s="226"/>
      <c r="IB99" s="226"/>
      <c r="IC99" s="226"/>
      <c r="ID99" s="226"/>
      <c r="IE99" s="226"/>
      <c r="IF99" s="226"/>
      <c r="IG99" s="226"/>
      <c r="IH99" s="226"/>
      <c r="II99" s="226"/>
      <c r="IJ99" s="226"/>
      <c r="IK99" s="226"/>
      <c r="IL99" s="226"/>
      <c r="IM99" s="226"/>
      <c r="IN99" s="226"/>
      <c r="IO99" s="226"/>
      <c r="IP99" s="226"/>
      <c r="IQ99" s="226"/>
      <c r="IR99" s="226"/>
      <c r="IS99" s="226"/>
      <c r="IT99" s="226"/>
      <c r="IU99" s="226"/>
      <c r="IV99" s="226"/>
      <c r="IW99" s="226"/>
    </row>
    <row r="100" spans="1:257" s="209" customFormat="1" ht="30" customHeight="1" x14ac:dyDescent="0.3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  <c r="EF100" s="226"/>
      <c r="EG100" s="226"/>
      <c r="EH100" s="226"/>
      <c r="EI100" s="226"/>
      <c r="EJ100" s="226"/>
      <c r="EK100" s="226"/>
      <c r="EL100" s="226"/>
      <c r="EM100" s="226"/>
      <c r="EN100" s="226"/>
      <c r="EO100" s="226"/>
      <c r="EP100" s="226"/>
      <c r="EQ100" s="226"/>
      <c r="ER100" s="226"/>
      <c r="ES100" s="226"/>
      <c r="ET100" s="226"/>
      <c r="EU100" s="226"/>
      <c r="EV100" s="226"/>
      <c r="EW100" s="226"/>
      <c r="EX100" s="226"/>
      <c r="EY100" s="226"/>
      <c r="EZ100" s="226"/>
      <c r="FA100" s="226"/>
      <c r="FB100" s="226"/>
      <c r="FC100" s="226"/>
      <c r="FD100" s="226"/>
      <c r="FE100" s="226"/>
      <c r="FF100" s="226"/>
      <c r="FG100" s="226"/>
      <c r="FH100" s="226"/>
      <c r="FI100" s="226"/>
      <c r="FJ100" s="226"/>
      <c r="FK100" s="226"/>
      <c r="FL100" s="226"/>
      <c r="FM100" s="226"/>
      <c r="FN100" s="226"/>
      <c r="FO100" s="226"/>
      <c r="FP100" s="226"/>
      <c r="FQ100" s="226"/>
      <c r="FR100" s="226"/>
      <c r="FS100" s="226"/>
      <c r="FT100" s="226"/>
      <c r="FU100" s="226"/>
      <c r="FV100" s="226"/>
      <c r="FW100" s="226"/>
      <c r="FX100" s="226"/>
      <c r="FY100" s="226"/>
      <c r="FZ100" s="226"/>
      <c r="GA100" s="226"/>
      <c r="GB100" s="226"/>
      <c r="GC100" s="226"/>
      <c r="GD100" s="226"/>
      <c r="GE100" s="226"/>
      <c r="GF100" s="226"/>
      <c r="GG100" s="226"/>
      <c r="GH100" s="226"/>
      <c r="GI100" s="226"/>
      <c r="GJ100" s="226"/>
      <c r="GK100" s="226"/>
      <c r="GL100" s="226"/>
      <c r="GM100" s="226"/>
      <c r="GN100" s="226"/>
      <c r="GO100" s="226"/>
      <c r="GP100" s="226"/>
      <c r="GQ100" s="226"/>
      <c r="GR100" s="226"/>
      <c r="GS100" s="226"/>
      <c r="GT100" s="226"/>
      <c r="GU100" s="226"/>
      <c r="GV100" s="226"/>
      <c r="GW100" s="226"/>
      <c r="GX100" s="226"/>
      <c r="GY100" s="226"/>
      <c r="GZ100" s="226"/>
      <c r="HA100" s="226"/>
      <c r="HB100" s="226"/>
      <c r="HC100" s="226"/>
      <c r="HD100" s="226"/>
      <c r="HE100" s="226"/>
      <c r="HF100" s="226"/>
      <c r="HG100" s="226"/>
      <c r="HH100" s="226"/>
      <c r="HI100" s="226"/>
      <c r="HJ100" s="226"/>
      <c r="HK100" s="226"/>
      <c r="HL100" s="226"/>
      <c r="HM100" s="226"/>
      <c r="HN100" s="226"/>
      <c r="HO100" s="226"/>
      <c r="HP100" s="226"/>
      <c r="HQ100" s="226"/>
      <c r="HR100" s="226"/>
      <c r="HS100" s="226"/>
      <c r="HT100" s="226"/>
      <c r="HU100" s="226"/>
      <c r="HV100" s="226"/>
      <c r="HW100" s="226"/>
      <c r="HX100" s="226"/>
      <c r="HY100" s="226"/>
      <c r="HZ100" s="226"/>
      <c r="IA100" s="226"/>
      <c r="IB100" s="226"/>
      <c r="IC100" s="226"/>
      <c r="ID100" s="226"/>
      <c r="IE100" s="226"/>
      <c r="IF100" s="226"/>
      <c r="IG100" s="226"/>
      <c r="IH100" s="226"/>
      <c r="II100" s="226"/>
      <c r="IJ100" s="226"/>
      <c r="IK100" s="226"/>
      <c r="IL100" s="226"/>
      <c r="IM100" s="226"/>
      <c r="IN100" s="226"/>
      <c r="IO100" s="226"/>
      <c r="IP100" s="226"/>
      <c r="IQ100" s="226"/>
      <c r="IR100" s="226"/>
      <c r="IS100" s="226"/>
      <c r="IT100" s="226"/>
      <c r="IU100" s="226"/>
      <c r="IV100" s="226"/>
      <c r="IW100" s="226"/>
    </row>
    <row r="101" spans="1:257" s="209" customFormat="1" ht="30" customHeight="1" x14ac:dyDescent="0.3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226"/>
      <c r="EG101" s="226"/>
      <c r="EH101" s="226"/>
      <c r="EI101" s="226"/>
      <c r="EJ101" s="226"/>
      <c r="EK101" s="226"/>
      <c r="EL101" s="226"/>
      <c r="EM101" s="226"/>
      <c r="EN101" s="226"/>
      <c r="EO101" s="226"/>
      <c r="EP101" s="226"/>
      <c r="EQ101" s="226"/>
      <c r="ER101" s="226"/>
      <c r="ES101" s="226"/>
      <c r="ET101" s="226"/>
      <c r="EU101" s="226"/>
      <c r="EV101" s="226"/>
      <c r="EW101" s="226"/>
      <c r="EX101" s="226"/>
      <c r="EY101" s="226"/>
      <c r="EZ101" s="226"/>
      <c r="FA101" s="226"/>
      <c r="FB101" s="226"/>
      <c r="FC101" s="226"/>
      <c r="FD101" s="226"/>
      <c r="FE101" s="226"/>
      <c r="FF101" s="226"/>
      <c r="FG101" s="226"/>
      <c r="FH101" s="226"/>
      <c r="FI101" s="226"/>
      <c r="FJ101" s="226"/>
      <c r="FK101" s="226"/>
      <c r="FL101" s="226"/>
      <c r="FM101" s="226"/>
      <c r="FN101" s="226"/>
      <c r="FO101" s="226"/>
      <c r="FP101" s="226"/>
      <c r="FQ101" s="226"/>
      <c r="FR101" s="226"/>
      <c r="FS101" s="226"/>
      <c r="FT101" s="226"/>
      <c r="FU101" s="226"/>
      <c r="FV101" s="226"/>
      <c r="FW101" s="226"/>
      <c r="FX101" s="226"/>
      <c r="FY101" s="226"/>
      <c r="FZ101" s="226"/>
      <c r="GA101" s="226"/>
      <c r="GB101" s="226"/>
      <c r="GC101" s="226"/>
      <c r="GD101" s="226"/>
      <c r="GE101" s="226"/>
      <c r="GF101" s="226"/>
      <c r="GG101" s="226"/>
      <c r="GH101" s="226"/>
      <c r="GI101" s="226"/>
      <c r="GJ101" s="226"/>
      <c r="GK101" s="226"/>
      <c r="GL101" s="226"/>
      <c r="GM101" s="226"/>
      <c r="GN101" s="226"/>
      <c r="GO101" s="226"/>
      <c r="GP101" s="226"/>
      <c r="GQ101" s="226"/>
      <c r="GR101" s="226"/>
      <c r="GS101" s="226"/>
      <c r="GT101" s="226"/>
      <c r="GU101" s="226"/>
      <c r="GV101" s="226"/>
      <c r="GW101" s="226"/>
      <c r="GX101" s="226"/>
      <c r="GY101" s="226"/>
      <c r="GZ101" s="226"/>
      <c r="HA101" s="226"/>
      <c r="HB101" s="226"/>
      <c r="HC101" s="226"/>
      <c r="HD101" s="226"/>
      <c r="HE101" s="226"/>
      <c r="HF101" s="226"/>
      <c r="HG101" s="226"/>
      <c r="HH101" s="226"/>
      <c r="HI101" s="226"/>
      <c r="HJ101" s="226"/>
      <c r="HK101" s="226"/>
      <c r="HL101" s="226"/>
      <c r="HM101" s="226"/>
      <c r="HN101" s="226"/>
      <c r="HO101" s="226"/>
      <c r="HP101" s="226"/>
      <c r="HQ101" s="226"/>
      <c r="HR101" s="226"/>
      <c r="HS101" s="226"/>
      <c r="HT101" s="226"/>
      <c r="HU101" s="226"/>
      <c r="HV101" s="226"/>
      <c r="HW101" s="226"/>
      <c r="HX101" s="226"/>
      <c r="HY101" s="226"/>
      <c r="HZ101" s="226"/>
      <c r="IA101" s="226"/>
      <c r="IB101" s="226"/>
      <c r="IC101" s="226"/>
      <c r="ID101" s="226"/>
      <c r="IE101" s="226"/>
      <c r="IF101" s="226"/>
      <c r="IG101" s="226"/>
      <c r="IH101" s="226"/>
      <c r="II101" s="226"/>
      <c r="IJ101" s="226"/>
      <c r="IK101" s="226"/>
      <c r="IL101" s="226"/>
      <c r="IM101" s="226"/>
      <c r="IN101" s="226"/>
      <c r="IO101" s="226"/>
      <c r="IP101" s="226"/>
      <c r="IQ101" s="226"/>
      <c r="IR101" s="226"/>
      <c r="IS101" s="226"/>
      <c r="IT101" s="226"/>
      <c r="IU101" s="226"/>
      <c r="IV101" s="226"/>
      <c r="IW101" s="226"/>
    </row>
    <row r="102" spans="1:257" s="209" customFormat="1" ht="30" customHeight="1" x14ac:dyDescent="0.3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6"/>
      <c r="DW102" s="226"/>
      <c r="DX102" s="226"/>
      <c r="DY102" s="226"/>
      <c r="DZ102" s="226"/>
      <c r="EA102" s="226"/>
      <c r="EB102" s="226"/>
      <c r="EC102" s="226"/>
      <c r="ED102" s="226"/>
      <c r="EE102" s="226"/>
      <c r="EF102" s="226"/>
      <c r="EG102" s="226"/>
      <c r="EH102" s="226"/>
      <c r="EI102" s="226"/>
      <c r="EJ102" s="226"/>
      <c r="EK102" s="226"/>
      <c r="EL102" s="226"/>
      <c r="EM102" s="226"/>
      <c r="EN102" s="226"/>
      <c r="EO102" s="226"/>
      <c r="EP102" s="226"/>
      <c r="EQ102" s="226"/>
      <c r="ER102" s="226"/>
      <c r="ES102" s="226"/>
      <c r="ET102" s="226"/>
      <c r="EU102" s="226"/>
      <c r="EV102" s="226"/>
      <c r="EW102" s="226"/>
      <c r="EX102" s="226"/>
      <c r="EY102" s="226"/>
      <c r="EZ102" s="226"/>
      <c r="FA102" s="226"/>
      <c r="FB102" s="226"/>
      <c r="FC102" s="226"/>
      <c r="FD102" s="226"/>
      <c r="FE102" s="226"/>
      <c r="FF102" s="226"/>
      <c r="FG102" s="226"/>
      <c r="FH102" s="226"/>
      <c r="FI102" s="226"/>
      <c r="FJ102" s="226"/>
      <c r="FK102" s="226"/>
      <c r="FL102" s="226"/>
      <c r="FM102" s="226"/>
      <c r="FN102" s="226"/>
      <c r="FO102" s="226"/>
      <c r="FP102" s="226"/>
      <c r="FQ102" s="226"/>
      <c r="FR102" s="226"/>
      <c r="FS102" s="226"/>
      <c r="FT102" s="226"/>
      <c r="FU102" s="226"/>
      <c r="FV102" s="226"/>
      <c r="FW102" s="226"/>
      <c r="FX102" s="226"/>
      <c r="FY102" s="226"/>
      <c r="FZ102" s="226"/>
      <c r="GA102" s="226"/>
      <c r="GB102" s="226"/>
      <c r="GC102" s="226"/>
      <c r="GD102" s="226"/>
      <c r="GE102" s="226"/>
      <c r="GF102" s="226"/>
      <c r="GG102" s="226"/>
      <c r="GH102" s="226"/>
      <c r="GI102" s="226"/>
      <c r="GJ102" s="226"/>
      <c r="GK102" s="226"/>
      <c r="GL102" s="226"/>
      <c r="GM102" s="226"/>
      <c r="GN102" s="226"/>
      <c r="GO102" s="226"/>
      <c r="GP102" s="226"/>
      <c r="GQ102" s="226"/>
      <c r="GR102" s="226"/>
      <c r="GS102" s="226"/>
      <c r="GT102" s="226"/>
      <c r="GU102" s="226"/>
      <c r="GV102" s="226"/>
      <c r="GW102" s="226"/>
      <c r="GX102" s="226"/>
      <c r="GY102" s="226"/>
      <c r="GZ102" s="226"/>
      <c r="HA102" s="226"/>
      <c r="HB102" s="226"/>
      <c r="HC102" s="226"/>
      <c r="HD102" s="226"/>
      <c r="HE102" s="226"/>
      <c r="HF102" s="226"/>
      <c r="HG102" s="226"/>
      <c r="HH102" s="226"/>
      <c r="HI102" s="226"/>
      <c r="HJ102" s="226"/>
      <c r="HK102" s="226"/>
      <c r="HL102" s="226"/>
      <c r="HM102" s="226"/>
      <c r="HN102" s="226"/>
      <c r="HO102" s="226"/>
      <c r="HP102" s="226"/>
      <c r="HQ102" s="226"/>
      <c r="HR102" s="226"/>
      <c r="HS102" s="226"/>
      <c r="HT102" s="226"/>
      <c r="HU102" s="226"/>
      <c r="HV102" s="226"/>
      <c r="HW102" s="226"/>
      <c r="HX102" s="226"/>
      <c r="HY102" s="226"/>
      <c r="HZ102" s="226"/>
      <c r="IA102" s="226"/>
      <c r="IB102" s="226"/>
      <c r="IC102" s="226"/>
      <c r="ID102" s="226"/>
      <c r="IE102" s="226"/>
      <c r="IF102" s="226"/>
      <c r="IG102" s="226"/>
      <c r="IH102" s="226"/>
      <c r="II102" s="226"/>
      <c r="IJ102" s="226"/>
      <c r="IK102" s="226"/>
      <c r="IL102" s="226"/>
      <c r="IM102" s="226"/>
      <c r="IN102" s="226"/>
      <c r="IO102" s="226"/>
      <c r="IP102" s="226"/>
      <c r="IQ102" s="226"/>
      <c r="IR102" s="226"/>
      <c r="IS102" s="226"/>
      <c r="IT102" s="226"/>
      <c r="IU102" s="226"/>
      <c r="IV102" s="226"/>
      <c r="IW102" s="226"/>
    </row>
    <row r="103" spans="1:257" s="209" customFormat="1" ht="30" customHeight="1" x14ac:dyDescent="0.3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/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6"/>
      <c r="FF103" s="226"/>
      <c r="FG103" s="226"/>
      <c r="FH103" s="226"/>
      <c r="FI103" s="226"/>
      <c r="FJ103" s="226"/>
      <c r="FK103" s="226"/>
      <c r="FL103" s="226"/>
      <c r="FM103" s="226"/>
      <c r="FN103" s="226"/>
      <c r="FO103" s="226"/>
      <c r="FP103" s="226"/>
      <c r="FQ103" s="226"/>
      <c r="FR103" s="226"/>
      <c r="FS103" s="226"/>
      <c r="FT103" s="226"/>
      <c r="FU103" s="226"/>
      <c r="FV103" s="226"/>
      <c r="FW103" s="226"/>
      <c r="FX103" s="226"/>
      <c r="FY103" s="226"/>
      <c r="FZ103" s="226"/>
      <c r="GA103" s="226"/>
      <c r="GB103" s="226"/>
      <c r="GC103" s="226"/>
      <c r="GD103" s="226"/>
      <c r="GE103" s="226"/>
      <c r="GF103" s="226"/>
      <c r="GG103" s="226"/>
      <c r="GH103" s="226"/>
      <c r="GI103" s="226"/>
      <c r="GJ103" s="226"/>
      <c r="GK103" s="226"/>
      <c r="GL103" s="226"/>
      <c r="GM103" s="226"/>
      <c r="GN103" s="226"/>
      <c r="GO103" s="226"/>
      <c r="GP103" s="226"/>
      <c r="GQ103" s="226"/>
      <c r="GR103" s="226"/>
      <c r="GS103" s="226"/>
      <c r="GT103" s="226"/>
      <c r="GU103" s="226"/>
      <c r="GV103" s="226"/>
      <c r="GW103" s="226"/>
      <c r="GX103" s="226"/>
      <c r="GY103" s="226"/>
      <c r="GZ103" s="226"/>
      <c r="HA103" s="226"/>
      <c r="HB103" s="226"/>
      <c r="HC103" s="226"/>
      <c r="HD103" s="226"/>
      <c r="HE103" s="226"/>
      <c r="HF103" s="226"/>
      <c r="HG103" s="226"/>
      <c r="HH103" s="226"/>
      <c r="HI103" s="226"/>
      <c r="HJ103" s="226"/>
      <c r="HK103" s="226"/>
      <c r="HL103" s="226"/>
      <c r="HM103" s="226"/>
      <c r="HN103" s="226"/>
      <c r="HO103" s="226"/>
      <c r="HP103" s="226"/>
      <c r="HQ103" s="226"/>
      <c r="HR103" s="226"/>
      <c r="HS103" s="226"/>
      <c r="HT103" s="226"/>
      <c r="HU103" s="226"/>
      <c r="HV103" s="226"/>
      <c r="HW103" s="226"/>
      <c r="HX103" s="226"/>
      <c r="HY103" s="226"/>
      <c r="HZ103" s="226"/>
      <c r="IA103" s="226"/>
      <c r="IB103" s="226"/>
      <c r="IC103" s="226"/>
      <c r="ID103" s="226"/>
      <c r="IE103" s="226"/>
      <c r="IF103" s="226"/>
      <c r="IG103" s="226"/>
      <c r="IH103" s="226"/>
      <c r="II103" s="226"/>
      <c r="IJ103" s="226"/>
      <c r="IK103" s="226"/>
      <c r="IL103" s="226"/>
      <c r="IM103" s="226"/>
      <c r="IN103" s="226"/>
      <c r="IO103" s="226"/>
      <c r="IP103" s="226"/>
      <c r="IQ103" s="226"/>
      <c r="IR103" s="226"/>
      <c r="IS103" s="226"/>
      <c r="IT103" s="226"/>
      <c r="IU103" s="226"/>
      <c r="IV103" s="226"/>
      <c r="IW103" s="226"/>
    </row>
    <row r="104" spans="1:257" s="209" customFormat="1" ht="30" customHeight="1" x14ac:dyDescent="0.3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6"/>
      <c r="BT104" s="226"/>
      <c r="BU104" s="226"/>
      <c r="BV104" s="226"/>
      <c r="BW104" s="226"/>
      <c r="BX104" s="226"/>
      <c r="BY104" s="226"/>
      <c r="BZ104" s="226"/>
      <c r="CA104" s="226"/>
      <c r="CB104" s="226"/>
      <c r="CC104" s="226"/>
      <c r="CD104" s="226"/>
      <c r="CE104" s="226"/>
      <c r="CF104" s="226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  <c r="CY104" s="226"/>
      <c r="CZ104" s="226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  <c r="DR104" s="226"/>
      <c r="DS104" s="226"/>
      <c r="DT104" s="226"/>
      <c r="DU104" s="226"/>
      <c r="DV104" s="226"/>
      <c r="DW104" s="226"/>
      <c r="DX104" s="226"/>
      <c r="DY104" s="226"/>
      <c r="DZ104" s="226"/>
      <c r="EA104" s="226"/>
      <c r="EB104" s="226"/>
      <c r="EC104" s="226"/>
      <c r="ED104" s="226"/>
      <c r="EE104" s="226"/>
      <c r="EF104" s="226"/>
      <c r="EG104" s="226"/>
      <c r="EH104" s="226"/>
      <c r="EI104" s="226"/>
      <c r="EJ104" s="226"/>
      <c r="EK104" s="226"/>
      <c r="EL104" s="226"/>
      <c r="EM104" s="226"/>
      <c r="EN104" s="226"/>
      <c r="EO104" s="226"/>
      <c r="EP104" s="226"/>
      <c r="EQ104" s="226"/>
      <c r="ER104" s="226"/>
      <c r="ES104" s="226"/>
      <c r="ET104" s="226"/>
      <c r="EU104" s="226"/>
      <c r="EV104" s="226"/>
      <c r="EW104" s="226"/>
      <c r="EX104" s="226"/>
      <c r="EY104" s="226"/>
      <c r="EZ104" s="226"/>
      <c r="FA104" s="226"/>
      <c r="FB104" s="226"/>
      <c r="FC104" s="226"/>
      <c r="FD104" s="226"/>
      <c r="FE104" s="226"/>
      <c r="FF104" s="226"/>
      <c r="FG104" s="226"/>
      <c r="FH104" s="226"/>
      <c r="FI104" s="226"/>
      <c r="FJ104" s="226"/>
      <c r="FK104" s="226"/>
      <c r="FL104" s="226"/>
      <c r="FM104" s="226"/>
      <c r="FN104" s="226"/>
      <c r="FO104" s="226"/>
      <c r="FP104" s="226"/>
      <c r="FQ104" s="226"/>
      <c r="FR104" s="226"/>
      <c r="FS104" s="226"/>
      <c r="FT104" s="226"/>
      <c r="FU104" s="226"/>
      <c r="FV104" s="226"/>
      <c r="FW104" s="226"/>
      <c r="FX104" s="226"/>
      <c r="FY104" s="226"/>
      <c r="FZ104" s="226"/>
      <c r="GA104" s="226"/>
      <c r="GB104" s="226"/>
      <c r="GC104" s="226"/>
      <c r="GD104" s="226"/>
      <c r="GE104" s="226"/>
      <c r="GF104" s="226"/>
      <c r="GG104" s="226"/>
      <c r="GH104" s="226"/>
      <c r="GI104" s="226"/>
      <c r="GJ104" s="226"/>
      <c r="GK104" s="226"/>
      <c r="GL104" s="226"/>
      <c r="GM104" s="226"/>
      <c r="GN104" s="226"/>
      <c r="GO104" s="226"/>
      <c r="GP104" s="226"/>
      <c r="GQ104" s="226"/>
      <c r="GR104" s="226"/>
      <c r="GS104" s="226"/>
      <c r="GT104" s="226"/>
      <c r="GU104" s="226"/>
      <c r="GV104" s="226"/>
      <c r="GW104" s="226"/>
      <c r="GX104" s="226"/>
      <c r="GY104" s="226"/>
      <c r="GZ104" s="226"/>
      <c r="HA104" s="226"/>
      <c r="HB104" s="226"/>
      <c r="HC104" s="226"/>
      <c r="HD104" s="226"/>
      <c r="HE104" s="226"/>
      <c r="HF104" s="226"/>
      <c r="HG104" s="226"/>
      <c r="HH104" s="226"/>
      <c r="HI104" s="226"/>
      <c r="HJ104" s="226"/>
      <c r="HK104" s="226"/>
      <c r="HL104" s="226"/>
      <c r="HM104" s="226"/>
      <c r="HN104" s="226"/>
      <c r="HO104" s="226"/>
      <c r="HP104" s="226"/>
      <c r="HQ104" s="226"/>
      <c r="HR104" s="226"/>
      <c r="HS104" s="226"/>
      <c r="HT104" s="226"/>
      <c r="HU104" s="226"/>
      <c r="HV104" s="226"/>
      <c r="HW104" s="226"/>
      <c r="HX104" s="226"/>
      <c r="HY104" s="226"/>
      <c r="HZ104" s="226"/>
      <c r="IA104" s="226"/>
      <c r="IB104" s="226"/>
      <c r="IC104" s="226"/>
      <c r="ID104" s="226"/>
      <c r="IE104" s="226"/>
      <c r="IF104" s="226"/>
      <c r="IG104" s="226"/>
      <c r="IH104" s="226"/>
      <c r="II104" s="226"/>
      <c r="IJ104" s="226"/>
      <c r="IK104" s="226"/>
      <c r="IL104" s="226"/>
      <c r="IM104" s="226"/>
      <c r="IN104" s="226"/>
      <c r="IO104" s="226"/>
      <c r="IP104" s="226"/>
      <c r="IQ104" s="226"/>
      <c r="IR104" s="226"/>
      <c r="IS104" s="226"/>
      <c r="IT104" s="226"/>
      <c r="IU104" s="226"/>
      <c r="IV104" s="226"/>
      <c r="IW104" s="226"/>
    </row>
    <row r="105" spans="1:257" s="209" customFormat="1" ht="30" customHeight="1" x14ac:dyDescent="0.3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  <c r="CY105" s="226"/>
      <c r="CZ105" s="226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/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226"/>
      <c r="EZ105" s="226"/>
      <c r="FA105" s="226"/>
      <c r="FB105" s="226"/>
      <c r="FC105" s="226"/>
      <c r="FD105" s="226"/>
      <c r="FE105" s="226"/>
      <c r="FF105" s="226"/>
      <c r="FG105" s="226"/>
      <c r="FH105" s="226"/>
      <c r="FI105" s="226"/>
      <c r="FJ105" s="226"/>
      <c r="FK105" s="226"/>
      <c r="FL105" s="226"/>
      <c r="FM105" s="226"/>
      <c r="FN105" s="226"/>
      <c r="FO105" s="226"/>
      <c r="FP105" s="226"/>
      <c r="FQ105" s="226"/>
      <c r="FR105" s="226"/>
      <c r="FS105" s="226"/>
      <c r="FT105" s="226"/>
      <c r="FU105" s="226"/>
      <c r="FV105" s="226"/>
      <c r="FW105" s="226"/>
      <c r="FX105" s="226"/>
      <c r="FY105" s="226"/>
      <c r="FZ105" s="226"/>
      <c r="GA105" s="226"/>
      <c r="GB105" s="226"/>
      <c r="GC105" s="226"/>
      <c r="GD105" s="226"/>
      <c r="GE105" s="226"/>
      <c r="GF105" s="226"/>
      <c r="GG105" s="226"/>
      <c r="GH105" s="226"/>
      <c r="GI105" s="226"/>
      <c r="GJ105" s="226"/>
      <c r="GK105" s="226"/>
      <c r="GL105" s="226"/>
      <c r="GM105" s="226"/>
      <c r="GN105" s="226"/>
      <c r="GO105" s="226"/>
      <c r="GP105" s="226"/>
      <c r="GQ105" s="226"/>
      <c r="GR105" s="226"/>
      <c r="GS105" s="226"/>
      <c r="GT105" s="226"/>
      <c r="GU105" s="226"/>
      <c r="GV105" s="226"/>
      <c r="GW105" s="226"/>
      <c r="GX105" s="226"/>
      <c r="GY105" s="226"/>
      <c r="GZ105" s="226"/>
      <c r="HA105" s="226"/>
      <c r="HB105" s="226"/>
      <c r="HC105" s="226"/>
      <c r="HD105" s="226"/>
      <c r="HE105" s="226"/>
      <c r="HF105" s="226"/>
      <c r="HG105" s="226"/>
      <c r="HH105" s="226"/>
      <c r="HI105" s="226"/>
      <c r="HJ105" s="226"/>
      <c r="HK105" s="226"/>
      <c r="HL105" s="226"/>
      <c r="HM105" s="226"/>
      <c r="HN105" s="226"/>
      <c r="HO105" s="226"/>
      <c r="HP105" s="226"/>
      <c r="HQ105" s="226"/>
      <c r="HR105" s="226"/>
      <c r="HS105" s="226"/>
      <c r="HT105" s="226"/>
      <c r="HU105" s="226"/>
      <c r="HV105" s="226"/>
      <c r="HW105" s="226"/>
      <c r="HX105" s="226"/>
      <c r="HY105" s="226"/>
      <c r="HZ105" s="226"/>
      <c r="IA105" s="226"/>
      <c r="IB105" s="226"/>
      <c r="IC105" s="226"/>
      <c r="ID105" s="226"/>
      <c r="IE105" s="226"/>
      <c r="IF105" s="226"/>
      <c r="IG105" s="226"/>
      <c r="IH105" s="226"/>
      <c r="II105" s="226"/>
      <c r="IJ105" s="226"/>
      <c r="IK105" s="226"/>
      <c r="IL105" s="226"/>
      <c r="IM105" s="226"/>
      <c r="IN105" s="226"/>
      <c r="IO105" s="226"/>
      <c r="IP105" s="226"/>
      <c r="IQ105" s="226"/>
      <c r="IR105" s="226"/>
      <c r="IS105" s="226"/>
      <c r="IT105" s="226"/>
      <c r="IU105" s="226"/>
      <c r="IV105" s="226"/>
      <c r="IW105" s="226"/>
    </row>
    <row r="106" spans="1:257" s="209" customFormat="1" ht="30" customHeight="1" x14ac:dyDescent="0.3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6"/>
      <c r="BQ106" s="226"/>
      <c r="BR106" s="226"/>
      <c r="BS106" s="226"/>
      <c r="BT106" s="226"/>
      <c r="BU106" s="226"/>
      <c r="BV106" s="226"/>
      <c r="BW106" s="226"/>
      <c r="BX106" s="226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6"/>
      <c r="EK106" s="226"/>
      <c r="EL106" s="226"/>
      <c r="EM106" s="226"/>
      <c r="EN106" s="226"/>
      <c r="EO106" s="226"/>
      <c r="EP106" s="226"/>
      <c r="EQ106" s="226"/>
      <c r="ER106" s="226"/>
      <c r="ES106" s="226"/>
      <c r="ET106" s="226"/>
      <c r="EU106" s="226"/>
      <c r="EV106" s="226"/>
      <c r="EW106" s="226"/>
      <c r="EX106" s="226"/>
      <c r="EY106" s="226"/>
      <c r="EZ106" s="226"/>
      <c r="FA106" s="226"/>
      <c r="FB106" s="226"/>
      <c r="FC106" s="226"/>
      <c r="FD106" s="226"/>
      <c r="FE106" s="226"/>
      <c r="FF106" s="226"/>
      <c r="FG106" s="226"/>
      <c r="FH106" s="226"/>
      <c r="FI106" s="226"/>
      <c r="FJ106" s="226"/>
      <c r="FK106" s="226"/>
      <c r="FL106" s="226"/>
      <c r="FM106" s="226"/>
      <c r="FN106" s="226"/>
      <c r="FO106" s="226"/>
      <c r="FP106" s="226"/>
      <c r="FQ106" s="226"/>
      <c r="FR106" s="226"/>
      <c r="FS106" s="226"/>
      <c r="FT106" s="226"/>
      <c r="FU106" s="226"/>
      <c r="FV106" s="226"/>
      <c r="FW106" s="226"/>
      <c r="FX106" s="226"/>
      <c r="FY106" s="226"/>
      <c r="FZ106" s="226"/>
      <c r="GA106" s="226"/>
      <c r="GB106" s="226"/>
      <c r="GC106" s="226"/>
      <c r="GD106" s="226"/>
      <c r="GE106" s="226"/>
      <c r="GF106" s="226"/>
      <c r="GG106" s="226"/>
      <c r="GH106" s="226"/>
      <c r="GI106" s="226"/>
      <c r="GJ106" s="226"/>
      <c r="GK106" s="226"/>
      <c r="GL106" s="226"/>
      <c r="GM106" s="226"/>
      <c r="GN106" s="226"/>
      <c r="GO106" s="226"/>
      <c r="GP106" s="226"/>
      <c r="GQ106" s="226"/>
      <c r="GR106" s="226"/>
      <c r="GS106" s="226"/>
      <c r="GT106" s="226"/>
      <c r="GU106" s="226"/>
      <c r="GV106" s="226"/>
      <c r="GW106" s="226"/>
      <c r="GX106" s="226"/>
      <c r="GY106" s="226"/>
      <c r="GZ106" s="226"/>
      <c r="HA106" s="226"/>
      <c r="HB106" s="226"/>
      <c r="HC106" s="226"/>
      <c r="HD106" s="226"/>
      <c r="HE106" s="226"/>
      <c r="HF106" s="226"/>
      <c r="HG106" s="226"/>
      <c r="HH106" s="226"/>
      <c r="HI106" s="226"/>
      <c r="HJ106" s="226"/>
      <c r="HK106" s="226"/>
      <c r="HL106" s="226"/>
      <c r="HM106" s="226"/>
      <c r="HN106" s="226"/>
      <c r="HO106" s="226"/>
      <c r="HP106" s="226"/>
      <c r="HQ106" s="226"/>
      <c r="HR106" s="226"/>
      <c r="HS106" s="226"/>
      <c r="HT106" s="226"/>
      <c r="HU106" s="226"/>
      <c r="HV106" s="226"/>
      <c r="HW106" s="226"/>
      <c r="HX106" s="226"/>
      <c r="HY106" s="226"/>
      <c r="HZ106" s="226"/>
      <c r="IA106" s="226"/>
      <c r="IB106" s="226"/>
      <c r="IC106" s="226"/>
      <c r="ID106" s="226"/>
      <c r="IE106" s="226"/>
      <c r="IF106" s="226"/>
      <c r="IG106" s="226"/>
      <c r="IH106" s="226"/>
      <c r="II106" s="226"/>
      <c r="IJ106" s="226"/>
      <c r="IK106" s="226"/>
      <c r="IL106" s="226"/>
      <c r="IM106" s="226"/>
      <c r="IN106" s="226"/>
      <c r="IO106" s="226"/>
      <c r="IP106" s="226"/>
      <c r="IQ106" s="226"/>
      <c r="IR106" s="226"/>
      <c r="IS106" s="226"/>
      <c r="IT106" s="226"/>
      <c r="IU106" s="226"/>
      <c r="IV106" s="226"/>
      <c r="IW106" s="226"/>
    </row>
    <row r="107" spans="1:257" s="209" customFormat="1" ht="30" customHeight="1" x14ac:dyDescent="0.3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  <c r="CB107" s="226"/>
      <c r="CC107" s="226"/>
      <c r="CD107" s="226"/>
      <c r="CE107" s="226"/>
      <c r="CF107" s="226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  <c r="EF107" s="226"/>
      <c r="EG107" s="226"/>
      <c r="EH107" s="226"/>
      <c r="EI107" s="226"/>
      <c r="EJ107" s="226"/>
      <c r="EK107" s="226"/>
      <c r="EL107" s="226"/>
      <c r="EM107" s="226"/>
      <c r="EN107" s="226"/>
      <c r="EO107" s="226"/>
      <c r="EP107" s="226"/>
      <c r="EQ107" s="226"/>
      <c r="ER107" s="226"/>
      <c r="ES107" s="226"/>
      <c r="ET107" s="226"/>
      <c r="EU107" s="226"/>
      <c r="EV107" s="226"/>
      <c r="EW107" s="226"/>
      <c r="EX107" s="226"/>
      <c r="EY107" s="226"/>
      <c r="EZ107" s="226"/>
      <c r="FA107" s="226"/>
      <c r="FB107" s="226"/>
      <c r="FC107" s="226"/>
      <c r="FD107" s="226"/>
      <c r="FE107" s="226"/>
      <c r="FF107" s="226"/>
      <c r="FG107" s="226"/>
      <c r="FH107" s="226"/>
      <c r="FI107" s="226"/>
      <c r="FJ107" s="226"/>
      <c r="FK107" s="226"/>
      <c r="FL107" s="226"/>
      <c r="FM107" s="226"/>
      <c r="FN107" s="226"/>
      <c r="FO107" s="226"/>
      <c r="FP107" s="226"/>
      <c r="FQ107" s="226"/>
      <c r="FR107" s="226"/>
      <c r="FS107" s="226"/>
      <c r="FT107" s="226"/>
      <c r="FU107" s="226"/>
      <c r="FV107" s="226"/>
      <c r="FW107" s="226"/>
      <c r="FX107" s="226"/>
      <c r="FY107" s="226"/>
      <c r="FZ107" s="226"/>
      <c r="GA107" s="226"/>
      <c r="GB107" s="226"/>
      <c r="GC107" s="226"/>
      <c r="GD107" s="226"/>
      <c r="GE107" s="226"/>
      <c r="GF107" s="226"/>
      <c r="GG107" s="226"/>
      <c r="GH107" s="226"/>
      <c r="GI107" s="226"/>
      <c r="GJ107" s="226"/>
      <c r="GK107" s="226"/>
      <c r="GL107" s="226"/>
      <c r="GM107" s="226"/>
      <c r="GN107" s="226"/>
      <c r="GO107" s="226"/>
      <c r="GP107" s="226"/>
      <c r="GQ107" s="226"/>
      <c r="GR107" s="226"/>
      <c r="GS107" s="226"/>
      <c r="GT107" s="226"/>
      <c r="GU107" s="226"/>
      <c r="GV107" s="226"/>
      <c r="GW107" s="226"/>
      <c r="GX107" s="226"/>
      <c r="GY107" s="226"/>
      <c r="GZ107" s="226"/>
      <c r="HA107" s="226"/>
      <c r="HB107" s="226"/>
      <c r="HC107" s="226"/>
      <c r="HD107" s="226"/>
      <c r="HE107" s="226"/>
      <c r="HF107" s="226"/>
      <c r="HG107" s="226"/>
      <c r="HH107" s="226"/>
      <c r="HI107" s="226"/>
      <c r="HJ107" s="226"/>
      <c r="HK107" s="226"/>
      <c r="HL107" s="226"/>
      <c r="HM107" s="226"/>
      <c r="HN107" s="226"/>
      <c r="HO107" s="226"/>
      <c r="HP107" s="226"/>
      <c r="HQ107" s="226"/>
      <c r="HR107" s="226"/>
      <c r="HS107" s="226"/>
      <c r="HT107" s="226"/>
      <c r="HU107" s="226"/>
      <c r="HV107" s="226"/>
      <c r="HW107" s="226"/>
      <c r="HX107" s="226"/>
      <c r="HY107" s="226"/>
      <c r="HZ107" s="226"/>
      <c r="IA107" s="226"/>
      <c r="IB107" s="226"/>
      <c r="IC107" s="226"/>
      <c r="ID107" s="226"/>
      <c r="IE107" s="226"/>
      <c r="IF107" s="226"/>
      <c r="IG107" s="226"/>
      <c r="IH107" s="226"/>
      <c r="II107" s="226"/>
      <c r="IJ107" s="226"/>
      <c r="IK107" s="226"/>
      <c r="IL107" s="226"/>
      <c r="IM107" s="226"/>
      <c r="IN107" s="226"/>
      <c r="IO107" s="226"/>
      <c r="IP107" s="226"/>
      <c r="IQ107" s="226"/>
      <c r="IR107" s="226"/>
      <c r="IS107" s="226"/>
      <c r="IT107" s="226"/>
      <c r="IU107" s="226"/>
      <c r="IV107" s="226"/>
      <c r="IW107" s="226"/>
    </row>
    <row r="108" spans="1:257" s="209" customFormat="1" ht="30" customHeight="1" x14ac:dyDescent="0.3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  <c r="BY108" s="226"/>
      <c r="BZ108" s="226"/>
      <c r="CA108" s="226"/>
      <c r="CB108" s="226"/>
      <c r="CC108" s="226"/>
      <c r="CD108" s="226"/>
      <c r="CE108" s="226"/>
      <c r="CF108" s="226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6"/>
      <c r="EK108" s="226"/>
      <c r="EL108" s="226"/>
      <c r="EM108" s="226"/>
      <c r="EN108" s="226"/>
      <c r="EO108" s="226"/>
      <c r="EP108" s="226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  <c r="FA108" s="226"/>
      <c r="FB108" s="226"/>
      <c r="FC108" s="226"/>
      <c r="FD108" s="226"/>
      <c r="FE108" s="226"/>
      <c r="FF108" s="226"/>
      <c r="FG108" s="226"/>
      <c r="FH108" s="226"/>
      <c r="FI108" s="226"/>
      <c r="FJ108" s="226"/>
      <c r="FK108" s="226"/>
      <c r="FL108" s="226"/>
      <c r="FM108" s="226"/>
      <c r="FN108" s="226"/>
      <c r="FO108" s="226"/>
      <c r="FP108" s="226"/>
      <c r="FQ108" s="226"/>
      <c r="FR108" s="226"/>
      <c r="FS108" s="226"/>
      <c r="FT108" s="226"/>
      <c r="FU108" s="226"/>
      <c r="FV108" s="226"/>
      <c r="FW108" s="226"/>
      <c r="FX108" s="226"/>
      <c r="FY108" s="226"/>
      <c r="FZ108" s="226"/>
      <c r="GA108" s="226"/>
      <c r="GB108" s="226"/>
      <c r="GC108" s="226"/>
      <c r="GD108" s="226"/>
      <c r="GE108" s="226"/>
      <c r="GF108" s="226"/>
      <c r="GG108" s="226"/>
      <c r="GH108" s="226"/>
      <c r="GI108" s="226"/>
      <c r="GJ108" s="226"/>
      <c r="GK108" s="226"/>
      <c r="GL108" s="226"/>
      <c r="GM108" s="226"/>
      <c r="GN108" s="226"/>
      <c r="GO108" s="226"/>
      <c r="GP108" s="226"/>
      <c r="GQ108" s="226"/>
      <c r="GR108" s="226"/>
      <c r="GS108" s="226"/>
      <c r="GT108" s="226"/>
      <c r="GU108" s="226"/>
      <c r="GV108" s="226"/>
      <c r="GW108" s="226"/>
      <c r="GX108" s="226"/>
      <c r="GY108" s="226"/>
      <c r="GZ108" s="226"/>
      <c r="HA108" s="226"/>
      <c r="HB108" s="226"/>
      <c r="HC108" s="226"/>
      <c r="HD108" s="226"/>
      <c r="HE108" s="226"/>
      <c r="HF108" s="226"/>
      <c r="HG108" s="226"/>
      <c r="HH108" s="226"/>
      <c r="HI108" s="226"/>
      <c r="HJ108" s="226"/>
      <c r="HK108" s="226"/>
      <c r="HL108" s="226"/>
      <c r="HM108" s="226"/>
      <c r="HN108" s="226"/>
      <c r="HO108" s="226"/>
      <c r="HP108" s="226"/>
      <c r="HQ108" s="226"/>
      <c r="HR108" s="226"/>
      <c r="HS108" s="226"/>
      <c r="HT108" s="226"/>
      <c r="HU108" s="226"/>
      <c r="HV108" s="226"/>
      <c r="HW108" s="226"/>
      <c r="HX108" s="226"/>
      <c r="HY108" s="226"/>
      <c r="HZ108" s="226"/>
      <c r="IA108" s="226"/>
      <c r="IB108" s="226"/>
      <c r="IC108" s="226"/>
      <c r="ID108" s="226"/>
      <c r="IE108" s="226"/>
      <c r="IF108" s="226"/>
      <c r="IG108" s="226"/>
      <c r="IH108" s="226"/>
      <c r="II108" s="226"/>
      <c r="IJ108" s="226"/>
      <c r="IK108" s="226"/>
      <c r="IL108" s="226"/>
      <c r="IM108" s="226"/>
      <c r="IN108" s="226"/>
      <c r="IO108" s="226"/>
      <c r="IP108" s="226"/>
      <c r="IQ108" s="226"/>
      <c r="IR108" s="226"/>
      <c r="IS108" s="226"/>
      <c r="IT108" s="226"/>
      <c r="IU108" s="226"/>
      <c r="IV108" s="226"/>
      <c r="IW108" s="226"/>
    </row>
    <row r="109" spans="1:257" s="209" customFormat="1" ht="30" customHeight="1" x14ac:dyDescent="0.3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6"/>
      <c r="EK109" s="226"/>
      <c r="EL109" s="226"/>
      <c r="EM109" s="226"/>
      <c r="EN109" s="226"/>
      <c r="EO109" s="226"/>
      <c r="EP109" s="226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  <c r="FA109" s="226"/>
      <c r="FB109" s="226"/>
      <c r="FC109" s="226"/>
      <c r="FD109" s="226"/>
      <c r="FE109" s="226"/>
      <c r="FF109" s="226"/>
      <c r="FG109" s="226"/>
      <c r="FH109" s="226"/>
      <c r="FI109" s="226"/>
      <c r="FJ109" s="226"/>
      <c r="FK109" s="226"/>
      <c r="FL109" s="226"/>
      <c r="FM109" s="226"/>
      <c r="FN109" s="226"/>
      <c r="FO109" s="226"/>
      <c r="FP109" s="226"/>
      <c r="FQ109" s="226"/>
      <c r="FR109" s="226"/>
      <c r="FS109" s="226"/>
      <c r="FT109" s="226"/>
      <c r="FU109" s="226"/>
      <c r="FV109" s="226"/>
      <c r="FW109" s="226"/>
      <c r="FX109" s="226"/>
      <c r="FY109" s="226"/>
      <c r="FZ109" s="226"/>
      <c r="GA109" s="226"/>
      <c r="GB109" s="226"/>
      <c r="GC109" s="226"/>
      <c r="GD109" s="226"/>
      <c r="GE109" s="226"/>
      <c r="GF109" s="226"/>
      <c r="GG109" s="226"/>
      <c r="GH109" s="226"/>
      <c r="GI109" s="226"/>
      <c r="GJ109" s="226"/>
      <c r="GK109" s="226"/>
      <c r="GL109" s="226"/>
      <c r="GM109" s="226"/>
      <c r="GN109" s="226"/>
      <c r="GO109" s="226"/>
      <c r="GP109" s="226"/>
      <c r="GQ109" s="226"/>
      <c r="GR109" s="226"/>
      <c r="GS109" s="226"/>
      <c r="GT109" s="226"/>
      <c r="GU109" s="226"/>
      <c r="GV109" s="226"/>
      <c r="GW109" s="226"/>
      <c r="GX109" s="226"/>
      <c r="GY109" s="226"/>
      <c r="GZ109" s="226"/>
      <c r="HA109" s="226"/>
      <c r="HB109" s="226"/>
      <c r="HC109" s="226"/>
      <c r="HD109" s="226"/>
      <c r="HE109" s="226"/>
      <c r="HF109" s="226"/>
      <c r="HG109" s="226"/>
      <c r="HH109" s="226"/>
      <c r="HI109" s="226"/>
      <c r="HJ109" s="226"/>
      <c r="HK109" s="226"/>
      <c r="HL109" s="226"/>
      <c r="HM109" s="226"/>
      <c r="HN109" s="226"/>
      <c r="HO109" s="226"/>
      <c r="HP109" s="226"/>
      <c r="HQ109" s="226"/>
      <c r="HR109" s="226"/>
      <c r="HS109" s="226"/>
      <c r="HT109" s="226"/>
      <c r="HU109" s="226"/>
      <c r="HV109" s="226"/>
      <c r="HW109" s="226"/>
      <c r="HX109" s="226"/>
      <c r="HY109" s="226"/>
      <c r="HZ109" s="226"/>
      <c r="IA109" s="226"/>
      <c r="IB109" s="226"/>
      <c r="IC109" s="226"/>
      <c r="ID109" s="226"/>
      <c r="IE109" s="226"/>
      <c r="IF109" s="226"/>
      <c r="IG109" s="226"/>
      <c r="IH109" s="226"/>
      <c r="II109" s="226"/>
      <c r="IJ109" s="226"/>
      <c r="IK109" s="226"/>
      <c r="IL109" s="226"/>
      <c r="IM109" s="226"/>
      <c r="IN109" s="226"/>
      <c r="IO109" s="226"/>
      <c r="IP109" s="226"/>
      <c r="IQ109" s="226"/>
      <c r="IR109" s="226"/>
      <c r="IS109" s="226"/>
      <c r="IT109" s="226"/>
      <c r="IU109" s="226"/>
      <c r="IV109" s="226"/>
      <c r="IW109" s="226"/>
    </row>
    <row r="110" spans="1:257" s="209" customFormat="1" ht="30" customHeight="1" x14ac:dyDescent="0.3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26"/>
      <c r="BR110" s="226"/>
      <c r="BS110" s="226"/>
      <c r="BT110" s="226"/>
      <c r="BU110" s="226"/>
      <c r="BV110" s="226"/>
      <c r="BW110" s="226"/>
      <c r="BX110" s="226"/>
      <c r="BY110" s="226"/>
      <c r="BZ110" s="226"/>
      <c r="CA110" s="226"/>
      <c r="CB110" s="226"/>
      <c r="CC110" s="226"/>
      <c r="CD110" s="226"/>
      <c r="CE110" s="226"/>
      <c r="CF110" s="226"/>
      <c r="CG110" s="226"/>
      <c r="CH110" s="226"/>
      <c r="CI110" s="226"/>
      <c r="CJ110" s="226"/>
      <c r="CK110" s="226"/>
      <c r="CL110" s="226"/>
      <c r="CM110" s="226"/>
      <c r="CN110" s="226"/>
      <c r="CO110" s="226"/>
      <c r="CP110" s="226"/>
      <c r="CQ110" s="226"/>
      <c r="CR110" s="226"/>
      <c r="CS110" s="226"/>
      <c r="CT110" s="226"/>
      <c r="CU110" s="226"/>
      <c r="CV110" s="226"/>
      <c r="CW110" s="226"/>
      <c r="CX110" s="226"/>
      <c r="CY110" s="226"/>
      <c r="CZ110" s="226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  <c r="EF110" s="226"/>
      <c r="EG110" s="226"/>
      <c r="EH110" s="226"/>
      <c r="EI110" s="226"/>
      <c r="EJ110" s="226"/>
      <c r="EK110" s="226"/>
      <c r="EL110" s="226"/>
      <c r="EM110" s="226"/>
      <c r="EN110" s="226"/>
      <c r="EO110" s="226"/>
      <c r="EP110" s="226"/>
      <c r="EQ110" s="226"/>
      <c r="ER110" s="226"/>
      <c r="ES110" s="226"/>
      <c r="ET110" s="226"/>
      <c r="EU110" s="226"/>
      <c r="EV110" s="226"/>
      <c r="EW110" s="226"/>
      <c r="EX110" s="226"/>
      <c r="EY110" s="226"/>
      <c r="EZ110" s="226"/>
      <c r="FA110" s="226"/>
      <c r="FB110" s="226"/>
      <c r="FC110" s="226"/>
      <c r="FD110" s="226"/>
      <c r="FE110" s="226"/>
      <c r="FF110" s="226"/>
      <c r="FG110" s="226"/>
      <c r="FH110" s="226"/>
      <c r="FI110" s="226"/>
      <c r="FJ110" s="226"/>
      <c r="FK110" s="226"/>
      <c r="FL110" s="226"/>
      <c r="FM110" s="226"/>
      <c r="FN110" s="226"/>
      <c r="FO110" s="226"/>
      <c r="FP110" s="226"/>
      <c r="FQ110" s="226"/>
      <c r="FR110" s="226"/>
      <c r="FS110" s="226"/>
      <c r="FT110" s="226"/>
      <c r="FU110" s="226"/>
      <c r="FV110" s="226"/>
      <c r="FW110" s="226"/>
      <c r="FX110" s="226"/>
      <c r="FY110" s="226"/>
      <c r="FZ110" s="226"/>
      <c r="GA110" s="226"/>
      <c r="GB110" s="226"/>
      <c r="GC110" s="226"/>
      <c r="GD110" s="226"/>
      <c r="GE110" s="226"/>
      <c r="GF110" s="226"/>
      <c r="GG110" s="226"/>
      <c r="GH110" s="226"/>
      <c r="GI110" s="226"/>
      <c r="GJ110" s="226"/>
      <c r="GK110" s="226"/>
      <c r="GL110" s="226"/>
      <c r="GM110" s="226"/>
      <c r="GN110" s="226"/>
      <c r="GO110" s="226"/>
      <c r="GP110" s="226"/>
      <c r="GQ110" s="226"/>
      <c r="GR110" s="226"/>
      <c r="GS110" s="226"/>
      <c r="GT110" s="226"/>
      <c r="GU110" s="226"/>
      <c r="GV110" s="226"/>
      <c r="GW110" s="226"/>
      <c r="GX110" s="226"/>
      <c r="GY110" s="226"/>
      <c r="GZ110" s="226"/>
      <c r="HA110" s="226"/>
      <c r="HB110" s="226"/>
      <c r="HC110" s="226"/>
      <c r="HD110" s="226"/>
      <c r="HE110" s="226"/>
      <c r="HF110" s="226"/>
      <c r="HG110" s="226"/>
      <c r="HH110" s="226"/>
      <c r="HI110" s="226"/>
      <c r="HJ110" s="226"/>
      <c r="HK110" s="226"/>
      <c r="HL110" s="226"/>
      <c r="HM110" s="226"/>
      <c r="HN110" s="226"/>
      <c r="HO110" s="226"/>
      <c r="HP110" s="226"/>
      <c r="HQ110" s="226"/>
      <c r="HR110" s="226"/>
      <c r="HS110" s="226"/>
      <c r="HT110" s="226"/>
      <c r="HU110" s="226"/>
      <c r="HV110" s="226"/>
      <c r="HW110" s="226"/>
      <c r="HX110" s="226"/>
      <c r="HY110" s="226"/>
      <c r="HZ110" s="226"/>
      <c r="IA110" s="226"/>
      <c r="IB110" s="226"/>
      <c r="IC110" s="226"/>
      <c r="ID110" s="226"/>
      <c r="IE110" s="226"/>
      <c r="IF110" s="226"/>
      <c r="IG110" s="226"/>
      <c r="IH110" s="226"/>
      <c r="II110" s="226"/>
      <c r="IJ110" s="226"/>
      <c r="IK110" s="226"/>
      <c r="IL110" s="226"/>
      <c r="IM110" s="226"/>
      <c r="IN110" s="226"/>
      <c r="IO110" s="226"/>
      <c r="IP110" s="226"/>
      <c r="IQ110" s="226"/>
      <c r="IR110" s="226"/>
      <c r="IS110" s="226"/>
      <c r="IT110" s="226"/>
      <c r="IU110" s="226"/>
      <c r="IV110" s="226"/>
      <c r="IW110" s="226"/>
    </row>
    <row r="111" spans="1:257" s="209" customFormat="1" ht="30" customHeight="1" x14ac:dyDescent="0.3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  <c r="EF111" s="226"/>
      <c r="EG111" s="226"/>
      <c r="EH111" s="226"/>
      <c r="EI111" s="226"/>
      <c r="EJ111" s="226"/>
      <c r="EK111" s="226"/>
      <c r="EL111" s="226"/>
      <c r="EM111" s="226"/>
      <c r="EN111" s="226"/>
      <c r="EO111" s="226"/>
      <c r="EP111" s="226"/>
      <c r="EQ111" s="226"/>
      <c r="ER111" s="226"/>
      <c r="ES111" s="226"/>
      <c r="ET111" s="226"/>
      <c r="EU111" s="226"/>
      <c r="EV111" s="226"/>
      <c r="EW111" s="226"/>
      <c r="EX111" s="226"/>
      <c r="EY111" s="226"/>
      <c r="EZ111" s="226"/>
      <c r="FA111" s="226"/>
      <c r="FB111" s="226"/>
      <c r="FC111" s="226"/>
      <c r="FD111" s="226"/>
      <c r="FE111" s="226"/>
      <c r="FF111" s="226"/>
      <c r="FG111" s="226"/>
      <c r="FH111" s="226"/>
      <c r="FI111" s="226"/>
      <c r="FJ111" s="226"/>
      <c r="FK111" s="226"/>
      <c r="FL111" s="226"/>
      <c r="FM111" s="226"/>
      <c r="FN111" s="226"/>
      <c r="FO111" s="226"/>
      <c r="FP111" s="226"/>
      <c r="FQ111" s="226"/>
      <c r="FR111" s="226"/>
      <c r="FS111" s="226"/>
      <c r="FT111" s="226"/>
      <c r="FU111" s="226"/>
      <c r="FV111" s="226"/>
      <c r="FW111" s="226"/>
      <c r="FX111" s="226"/>
      <c r="FY111" s="226"/>
      <c r="FZ111" s="226"/>
      <c r="GA111" s="226"/>
      <c r="GB111" s="226"/>
      <c r="GC111" s="226"/>
      <c r="GD111" s="226"/>
      <c r="GE111" s="226"/>
      <c r="GF111" s="226"/>
      <c r="GG111" s="226"/>
      <c r="GH111" s="226"/>
      <c r="GI111" s="226"/>
      <c r="GJ111" s="226"/>
      <c r="GK111" s="226"/>
      <c r="GL111" s="226"/>
      <c r="GM111" s="226"/>
      <c r="GN111" s="226"/>
      <c r="GO111" s="226"/>
      <c r="GP111" s="226"/>
      <c r="GQ111" s="226"/>
      <c r="GR111" s="226"/>
      <c r="GS111" s="226"/>
      <c r="GT111" s="226"/>
      <c r="GU111" s="226"/>
      <c r="GV111" s="226"/>
      <c r="GW111" s="226"/>
      <c r="GX111" s="226"/>
      <c r="GY111" s="226"/>
      <c r="GZ111" s="226"/>
      <c r="HA111" s="226"/>
      <c r="HB111" s="226"/>
      <c r="HC111" s="226"/>
      <c r="HD111" s="226"/>
      <c r="HE111" s="226"/>
      <c r="HF111" s="226"/>
      <c r="HG111" s="226"/>
      <c r="HH111" s="226"/>
      <c r="HI111" s="226"/>
      <c r="HJ111" s="226"/>
      <c r="HK111" s="226"/>
      <c r="HL111" s="226"/>
      <c r="HM111" s="226"/>
      <c r="HN111" s="226"/>
      <c r="HO111" s="226"/>
      <c r="HP111" s="226"/>
      <c r="HQ111" s="226"/>
      <c r="HR111" s="226"/>
      <c r="HS111" s="226"/>
      <c r="HT111" s="226"/>
      <c r="HU111" s="226"/>
      <c r="HV111" s="226"/>
      <c r="HW111" s="226"/>
      <c r="HX111" s="226"/>
      <c r="HY111" s="226"/>
      <c r="HZ111" s="226"/>
      <c r="IA111" s="226"/>
      <c r="IB111" s="226"/>
      <c r="IC111" s="226"/>
      <c r="ID111" s="226"/>
      <c r="IE111" s="226"/>
      <c r="IF111" s="226"/>
      <c r="IG111" s="226"/>
      <c r="IH111" s="226"/>
      <c r="II111" s="226"/>
      <c r="IJ111" s="226"/>
      <c r="IK111" s="226"/>
      <c r="IL111" s="226"/>
      <c r="IM111" s="226"/>
      <c r="IN111" s="226"/>
      <c r="IO111" s="226"/>
      <c r="IP111" s="226"/>
      <c r="IQ111" s="226"/>
      <c r="IR111" s="226"/>
      <c r="IS111" s="226"/>
      <c r="IT111" s="226"/>
      <c r="IU111" s="226"/>
      <c r="IV111" s="226"/>
      <c r="IW111" s="226"/>
    </row>
    <row r="112" spans="1:257" s="209" customFormat="1" ht="30" customHeight="1" x14ac:dyDescent="0.3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6"/>
      <c r="BT112" s="226"/>
      <c r="BU112" s="226"/>
      <c r="BV112" s="226"/>
      <c r="BW112" s="226"/>
      <c r="BX112" s="226"/>
      <c r="BY112" s="226"/>
      <c r="BZ112" s="226"/>
      <c r="CA112" s="226"/>
      <c r="CB112" s="226"/>
      <c r="CC112" s="226"/>
      <c r="CD112" s="226"/>
      <c r="CE112" s="226"/>
      <c r="CF112" s="226"/>
      <c r="CG112" s="226"/>
      <c r="CH112" s="226"/>
      <c r="CI112" s="226"/>
      <c r="CJ112" s="226"/>
      <c r="CK112" s="226"/>
      <c r="CL112" s="226"/>
      <c r="CM112" s="226"/>
      <c r="CN112" s="226"/>
      <c r="CO112" s="226"/>
      <c r="CP112" s="226"/>
      <c r="CQ112" s="226"/>
      <c r="CR112" s="226"/>
      <c r="CS112" s="226"/>
      <c r="CT112" s="226"/>
      <c r="CU112" s="226"/>
      <c r="CV112" s="226"/>
      <c r="CW112" s="226"/>
      <c r="CX112" s="226"/>
      <c r="CY112" s="226"/>
      <c r="CZ112" s="226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  <c r="EF112" s="226"/>
      <c r="EG112" s="226"/>
      <c r="EH112" s="226"/>
      <c r="EI112" s="226"/>
      <c r="EJ112" s="226"/>
      <c r="EK112" s="226"/>
      <c r="EL112" s="226"/>
      <c r="EM112" s="226"/>
      <c r="EN112" s="226"/>
      <c r="EO112" s="226"/>
      <c r="EP112" s="226"/>
      <c r="EQ112" s="226"/>
      <c r="ER112" s="226"/>
      <c r="ES112" s="226"/>
      <c r="ET112" s="226"/>
      <c r="EU112" s="226"/>
      <c r="EV112" s="226"/>
      <c r="EW112" s="226"/>
      <c r="EX112" s="226"/>
      <c r="EY112" s="226"/>
      <c r="EZ112" s="226"/>
      <c r="FA112" s="226"/>
      <c r="FB112" s="226"/>
      <c r="FC112" s="226"/>
      <c r="FD112" s="226"/>
      <c r="FE112" s="226"/>
      <c r="FF112" s="226"/>
      <c r="FG112" s="226"/>
      <c r="FH112" s="226"/>
      <c r="FI112" s="226"/>
      <c r="FJ112" s="226"/>
      <c r="FK112" s="226"/>
      <c r="FL112" s="226"/>
      <c r="FM112" s="226"/>
      <c r="FN112" s="226"/>
      <c r="FO112" s="226"/>
      <c r="FP112" s="226"/>
      <c r="FQ112" s="226"/>
      <c r="FR112" s="226"/>
      <c r="FS112" s="226"/>
      <c r="FT112" s="226"/>
      <c r="FU112" s="226"/>
      <c r="FV112" s="226"/>
      <c r="FW112" s="226"/>
      <c r="FX112" s="226"/>
      <c r="FY112" s="226"/>
      <c r="FZ112" s="226"/>
      <c r="GA112" s="226"/>
      <c r="GB112" s="226"/>
      <c r="GC112" s="226"/>
      <c r="GD112" s="226"/>
      <c r="GE112" s="226"/>
      <c r="GF112" s="226"/>
      <c r="GG112" s="226"/>
      <c r="GH112" s="226"/>
      <c r="GI112" s="226"/>
      <c r="GJ112" s="226"/>
      <c r="GK112" s="226"/>
      <c r="GL112" s="226"/>
      <c r="GM112" s="226"/>
      <c r="GN112" s="226"/>
      <c r="GO112" s="226"/>
      <c r="GP112" s="226"/>
      <c r="GQ112" s="226"/>
      <c r="GR112" s="226"/>
      <c r="GS112" s="226"/>
      <c r="GT112" s="226"/>
      <c r="GU112" s="226"/>
      <c r="GV112" s="226"/>
      <c r="GW112" s="226"/>
      <c r="GX112" s="226"/>
      <c r="GY112" s="226"/>
      <c r="GZ112" s="226"/>
      <c r="HA112" s="226"/>
      <c r="HB112" s="226"/>
      <c r="HC112" s="226"/>
      <c r="HD112" s="226"/>
      <c r="HE112" s="226"/>
      <c r="HF112" s="226"/>
      <c r="HG112" s="226"/>
      <c r="HH112" s="226"/>
      <c r="HI112" s="226"/>
      <c r="HJ112" s="226"/>
      <c r="HK112" s="226"/>
      <c r="HL112" s="226"/>
      <c r="HM112" s="226"/>
      <c r="HN112" s="226"/>
      <c r="HO112" s="226"/>
      <c r="HP112" s="226"/>
      <c r="HQ112" s="226"/>
      <c r="HR112" s="226"/>
      <c r="HS112" s="226"/>
      <c r="HT112" s="226"/>
      <c r="HU112" s="226"/>
      <c r="HV112" s="226"/>
      <c r="HW112" s="226"/>
      <c r="HX112" s="226"/>
      <c r="HY112" s="226"/>
      <c r="HZ112" s="226"/>
      <c r="IA112" s="226"/>
      <c r="IB112" s="226"/>
      <c r="IC112" s="226"/>
      <c r="ID112" s="226"/>
      <c r="IE112" s="226"/>
      <c r="IF112" s="226"/>
      <c r="IG112" s="226"/>
      <c r="IH112" s="226"/>
      <c r="II112" s="226"/>
      <c r="IJ112" s="226"/>
      <c r="IK112" s="226"/>
      <c r="IL112" s="226"/>
      <c r="IM112" s="226"/>
      <c r="IN112" s="226"/>
      <c r="IO112" s="226"/>
      <c r="IP112" s="226"/>
      <c r="IQ112" s="226"/>
      <c r="IR112" s="226"/>
      <c r="IS112" s="226"/>
      <c r="IT112" s="226"/>
      <c r="IU112" s="226"/>
      <c r="IV112" s="226"/>
      <c r="IW112" s="226"/>
    </row>
    <row r="113" spans="1:257" s="209" customFormat="1" ht="30" customHeight="1" x14ac:dyDescent="0.3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6"/>
      <c r="BT113" s="226"/>
      <c r="BU113" s="226"/>
      <c r="BV113" s="226"/>
      <c r="BW113" s="226"/>
      <c r="BX113" s="226"/>
      <c r="BY113" s="226"/>
      <c r="BZ113" s="226"/>
      <c r="CA113" s="226"/>
      <c r="CB113" s="226"/>
      <c r="CC113" s="226"/>
      <c r="CD113" s="226"/>
      <c r="CE113" s="226"/>
      <c r="CF113" s="226"/>
      <c r="CG113" s="226"/>
      <c r="CH113" s="226"/>
      <c r="CI113" s="226"/>
      <c r="CJ113" s="226"/>
      <c r="CK113" s="226"/>
      <c r="CL113" s="226"/>
      <c r="CM113" s="226"/>
      <c r="CN113" s="226"/>
      <c r="CO113" s="226"/>
      <c r="CP113" s="226"/>
      <c r="CQ113" s="226"/>
      <c r="CR113" s="226"/>
      <c r="CS113" s="226"/>
      <c r="CT113" s="226"/>
      <c r="CU113" s="226"/>
      <c r="CV113" s="226"/>
      <c r="CW113" s="226"/>
      <c r="CX113" s="226"/>
      <c r="CY113" s="226"/>
      <c r="CZ113" s="226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226"/>
      <c r="EG113" s="226"/>
      <c r="EH113" s="226"/>
      <c r="EI113" s="226"/>
      <c r="EJ113" s="226"/>
      <c r="EK113" s="226"/>
      <c r="EL113" s="226"/>
      <c r="EM113" s="226"/>
      <c r="EN113" s="226"/>
      <c r="EO113" s="226"/>
      <c r="EP113" s="226"/>
      <c r="EQ113" s="226"/>
      <c r="ER113" s="226"/>
      <c r="ES113" s="226"/>
      <c r="ET113" s="226"/>
      <c r="EU113" s="226"/>
      <c r="EV113" s="226"/>
      <c r="EW113" s="226"/>
      <c r="EX113" s="226"/>
      <c r="EY113" s="226"/>
      <c r="EZ113" s="226"/>
      <c r="FA113" s="226"/>
      <c r="FB113" s="226"/>
      <c r="FC113" s="226"/>
      <c r="FD113" s="226"/>
      <c r="FE113" s="226"/>
      <c r="FF113" s="226"/>
      <c r="FG113" s="226"/>
      <c r="FH113" s="226"/>
      <c r="FI113" s="226"/>
      <c r="FJ113" s="226"/>
      <c r="FK113" s="226"/>
      <c r="FL113" s="226"/>
      <c r="FM113" s="226"/>
      <c r="FN113" s="226"/>
      <c r="FO113" s="226"/>
      <c r="FP113" s="226"/>
      <c r="FQ113" s="226"/>
      <c r="FR113" s="226"/>
      <c r="FS113" s="226"/>
      <c r="FT113" s="226"/>
      <c r="FU113" s="226"/>
      <c r="FV113" s="226"/>
      <c r="FW113" s="226"/>
      <c r="FX113" s="226"/>
      <c r="FY113" s="226"/>
      <c r="FZ113" s="226"/>
      <c r="GA113" s="226"/>
      <c r="GB113" s="226"/>
      <c r="GC113" s="226"/>
      <c r="GD113" s="226"/>
      <c r="GE113" s="226"/>
      <c r="GF113" s="226"/>
      <c r="GG113" s="226"/>
      <c r="GH113" s="226"/>
      <c r="GI113" s="226"/>
      <c r="GJ113" s="226"/>
      <c r="GK113" s="226"/>
      <c r="GL113" s="226"/>
      <c r="GM113" s="226"/>
      <c r="GN113" s="226"/>
      <c r="GO113" s="226"/>
      <c r="GP113" s="226"/>
      <c r="GQ113" s="226"/>
      <c r="GR113" s="226"/>
      <c r="GS113" s="226"/>
      <c r="GT113" s="226"/>
      <c r="GU113" s="226"/>
      <c r="GV113" s="226"/>
      <c r="GW113" s="226"/>
      <c r="GX113" s="226"/>
      <c r="GY113" s="226"/>
      <c r="GZ113" s="226"/>
      <c r="HA113" s="226"/>
      <c r="HB113" s="226"/>
      <c r="HC113" s="226"/>
      <c r="HD113" s="226"/>
      <c r="HE113" s="226"/>
      <c r="HF113" s="226"/>
      <c r="HG113" s="226"/>
      <c r="HH113" s="226"/>
      <c r="HI113" s="226"/>
      <c r="HJ113" s="226"/>
      <c r="HK113" s="226"/>
      <c r="HL113" s="226"/>
      <c r="HM113" s="226"/>
      <c r="HN113" s="226"/>
      <c r="HO113" s="226"/>
      <c r="HP113" s="226"/>
      <c r="HQ113" s="226"/>
      <c r="HR113" s="226"/>
      <c r="HS113" s="226"/>
      <c r="HT113" s="226"/>
      <c r="HU113" s="226"/>
      <c r="HV113" s="226"/>
      <c r="HW113" s="226"/>
      <c r="HX113" s="226"/>
      <c r="HY113" s="226"/>
      <c r="HZ113" s="226"/>
      <c r="IA113" s="226"/>
      <c r="IB113" s="226"/>
      <c r="IC113" s="226"/>
      <c r="ID113" s="226"/>
      <c r="IE113" s="226"/>
      <c r="IF113" s="226"/>
      <c r="IG113" s="226"/>
      <c r="IH113" s="226"/>
      <c r="II113" s="226"/>
      <c r="IJ113" s="226"/>
      <c r="IK113" s="226"/>
      <c r="IL113" s="226"/>
      <c r="IM113" s="226"/>
      <c r="IN113" s="226"/>
      <c r="IO113" s="226"/>
      <c r="IP113" s="226"/>
      <c r="IQ113" s="226"/>
      <c r="IR113" s="226"/>
      <c r="IS113" s="226"/>
      <c r="IT113" s="226"/>
      <c r="IU113" s="226"/>
      <c r="IV113" s="226"/>
      <c r="IW113" s="226"/>
    </row>
    <row r="114" spans="1:257" s="209" customFormat="1" ht="30" customHeight="1" x14ac:dyDescent="0.3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  <c r="CY114" s="226"/>
      <c r="CZ114" s="22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6"/>
      <c r="DW114" s="226"/>
      <c r="DX114" s="226"/>
      <c r="DY114" s="226"/>
      <c r="DZ114" s="226"/>
      <c r="EA114" s="226"/>
      <c r="EB114" s="226"/>
      <c r="EC114" s="226"/>
      <c r="ED114" s="226"/>
      <c r="EE114" s="226"/>
      <c r="EF114" s="226"/>
      <c r="EG114" s="226"/>
      <c r="EH114" s="226"/>
      <c r="EI114" s="226"/>
      <c r="EJ114" s="226"/>
      <c r="EK114" s="226"/>
      <c r="EL114" s="226"/>
      <c r="EM114" s="226"/>
      <c r="EN114" s="226"/>
      <c r="EO114" s="226"/>
      <c r="EP114" s="226"/>
      <c r="EQ114" s="226"/>
      <c r="ER114" s="226"/>
      <c r="ES114" s="226"/>
      <c r="ET114" s="226"/>
      <c r="EU114" s="226"/>
      <c r="EV114" s="226"/>
      <c r="EW114" s="226"/>
      <c r="EX114" s="226"/>
      <c r="EY114" s="226"/>
      <c r="EZ114" s="226"/>
      <c r="FA114" s="226"/>
      <c r="FB114" s="226"/>
      <c r="FC114" s="226"/>
      <c r="FD114" s="226"/>
      <c r="FE114" s="226"/>
      <c r="FF114" s="226"/>
      <c r="FG114" s="226"/>
      <c r="FH114" s="226"/>
      <c r="FI114" s="226"/>
      <c r="FJ114" s="226"/>
      <c r="FK114" s="226"/>
      <c r="FL114" s="226"/>
      <c r="FM114" s="226"/>
      <c r="FN114" s="226"/>
      <c r="FO114" s="226"/>
      <c r="FP114" s="226"/>
      <c r="FQ114" s="226"/>
      <c r="FR114" s="226"/>
      <c r="FS114" s="226"/>
      <c r="FT114" s="226"/>
      <c r="FU114" s="226"/>
      <c r="FV114" s="226"/>
      <c r="FW114" s="226"/>
      <c r="FX114" s="226"/>
      <c r="FY114" s="226"/>
      <c r="FZ114" s="226"/>
      <c r="GA114" s="226"/>
      <c r="GB114" s="226"/>
      <c r="GC114" s="226"/>
      <c r="GD114" s="226"/>
      <c r="GE114" s="226"/>
      <c r="GF114" s="226"/>
      <c r="GG114" s="226"/>
      <c r="GH114" s="226"/>
      <c r="GI114" s="226"/>
      <c r="GJ114" s="226"/>
      <c r="GK114" s="226"/>
      <c r="GL114" s="226"/>
      <c r="GM114" s="226"/>
      <c r="GN114" s="226"/>
      <c r="GO114" s="226"/>
      <c r="GP114" s="226"/>
      <c r="GQ114" s="226"/>
      <c r="GR114" s="226"/>
      <c r="GS114" s="226"/>
      <c r="GT114" s="226"/>
      <c r="GU114" s="226"/>
      <c r="GV114" s="226"/>
      <c r="GW114" s="226"/>
      <c r="GX114" s="226"/>
      <c r="GY114" s="226"/>
      <c r="GZ114" s="226"/>
      <c r="HA114" s="226"/>
      <c r="HB114" s="226"/>
      <c r="HC114" s="226"/>
      <c r="HD114" s="226"/>
      <c r="HE114" s="226"/>
      <c r="HF114" s="226"/>
      <c r="HG114" s="226"/>
      <c r="HH114" s="226"/>
      <c r="HI114" s="226"/>
      <c r="HJ114" s="226"/>
      <c r="HK114" s="226"/>
      <c r="HL114" s="226"/>
      <c r="HM114" s="226"/>
      <c r="HN114" s="226"/>
      <c r="HO114" s="226"/>
      <c r="HP114" s="226"/>
      <c r="HQ114" s="226"/>
      <c r="HR114" s="226"/>
      <c r="HS114" s="226"/>
      <c r="HT114" s="226"/>
      <c r="HU114" s="226"/>
      <c r="HV114" s="226"/>
      <c r="HW114" s="226"/>
      <c r="HX114" s="226"/>
      <c r="HY114" s="226"/>
      <c r="HZ114" s="226"/>
      <c r="IA114" s="226"/>
      <c r="IB114" s="226"/>
      <c r="IC114" s="226"/>
      <c r="ID114" s="226"/>
      <c r="IE114" s="226"/>
      <c r="IF114" s="226"/>
      <c r="IG114" s="226"/>
      <c r="IH114" s="226"/>
      <c r="II114" s="226"/>
      <c r="IJ114" s="226"/>
      <c r="IK114" s="226"/>
      <c r="IL114" s="226"/>
      <c r="IM114" s="226"/>
      <c r="IN114" s="226"/>
      <c r="IO114" s="226"/>
      <c r="IP114" s="226"/>
      <c r="IQ114" s="226"/>
      <c r="IR114" s="226"/>
      <c r="IS114" s="226"/>
      <c r="IT114" s="226"/>
      <c r="IU114" s="226"/>
      <c r="IV114" s="226"/>
      <c r="IW114" s="226"/>
    </row>
    <row r="115" spans="1:257" s="209" customFormat="1" ht="30" customHeight="1" x14ac:dyDescent="0.3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226"/>
      <c r="CA115" s="226"/>
      <c r="CB115" s="226"/>
      <c r="CC115" s="226"/>
      <c r="CD115" s="226"/>
      <c r="CE115" s="226"/>
      <c r="CF115" s="226"/>
      <c r="CG115" s="226"/>
      <c r="CH115" s="226"/>
      <c r="CI115" s="226"/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6"/>
      <c r="CX115" s="226"/>
      <c r="CY115" s="226"/>
      <c r="CZ115" s="226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6"/>
      <c r="DW115" s="226"/>
      <c r="DX115" s="226"/>
      <c r="DY115" s="226"/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6"/>
      <c r="EK115" s="226"/>
      <c r="EL115" s="226"/>
      <c r="EM115" s="226"/>
      <c r="EN115" s="226"/>
      <c r="EO115" s="226"/>
      <c r="EP115" s="226"/>
      <c r="EQ115" s="226"/>
      <c r="ER115" s="226"/>
      <c r="ES115" s="226"/>
      <c r="ET115" s="226"/>
      <c r="EU115" s="226"/>
      <c r="EV115" s="226"/>
      <c r="EW115" s="226"/>
      <c r="EX115" s="226"/>
      <c r="EY115" s="226"/>
      <c r="EZ115" s="226"/>
      <c r="FA115" s="226"/>
      <c r="FB115" s="226"/>
      <c r="FC115" s="226"/>
      <c r="FD115" s="226"/>
      <c r="FE115" s="226"/>
      <c r="FF115" s="226"/>
      <c r="FG115" s="226"/>
      <c r="FH115" s="226"/>
      <c r="FI115" s="226"/>
      <c r="FJ115" s="226"/>
      <c r="FK115" s="226"/>
      <c r="FL115" s="226"/>
      <c r="FM115" s="226"/>
      <c r="FN115" s="226"/>
      <c r="FO115" s="226"/>
      <c r="FP115" s="226"/>
      <c r="FQ115" s="226"/>
      <c r="FR115" s="226"/>
      <c r="FS115" s="226"/>
      <c r="FT115" s="226"/>
      <c r="FU115" s="226"/>
      <c r="FV115" s="226"/>
      <c r="FW115" s="226"/>
      <c r="FX115" s="226"/>
      <c r="FY115" s="226"/>
      <c r="FZ115" s="226"/>
      <c r="GA115" s="226"/>
      <c r="GB115" s="226"/>
      <c r="GC115" s="226"/>
      <c r="GD115" s="226"/>
      <c r="GE115" s="226"/>
      <c r="GF115" s="226"/>
      <c r="GG115" s="226"/>
      <c r="GH115" s="226"/>
      <c r="GI115" s="226"/>
      <c r="GJ115" s="226"/>
      <c r="GK115" s="226"/>
      <c r="GL115" s="226"/>
      <c r="GM115" s="226"/>
      <c r="GN115" s="226"/>
      <c r="GO115" s="226"/>
      <c r="GP115" s="226"/>
      <c r="GQ115" s="226"/>
      <c r="GR115" s="226"/>
      <c r="GS115" s="226"/>
      <c r="GT115" s="226"/>
      <c r="GU115" s="226"/>
      <c r="GV115" s="226"/>
      <c r="GW115" s="226"/>
      <c r="GX115" s="226"/>
      <c r="GY115" s="226"/>
      <c r="GZ115" s="226"/>
      <c r="HA115" s="226"/>
      <c r="HB115" s="226"/>
      <c r="HC115" s="226"/>
      <c r="HD115" s="226"/>
      <c r="HE115" s="226"/>
      <c r="HF115" s="226"/>
      <c r="HG115" s="226"/>
      <c r="HH115" s="226"/>
      <c r="HI115" s="226"/>
      <c r="HJ115" s="226"/>
      <c r="HK115" s="226"/>
      <c r="HL115" s="226"/>
      <c r="HM115" s="226"/>
      <c r="HN115" s="226"/>
      <c r="HO115" s="226"/>
      <c r="HP115" s="226"/>
      <c r="HQ115" s="226"/>
      <c r="HR115" s="226"/>
      <c r="HS115" s="226"/>
      <c r="HT115" s="226"/>
      <c r="HU115" s="226"/>
      <c r="HV115" s="226"/>
      <c r="HW115" s="226"/>
      <c r="HX115" s="226"/>
      <c r="HY115" s="226"/>
      <c r="HZ115" s="226"/>
      <c r="IA115" s="226"/>
      <c r="IB115" s="226"/>
      <c r="IC115" s="226"/>
      <c r="ID115" s="226"/>
      <c r="IE115" s="226"/>
      <c r="IF115" s="226"/>
      <c r="IG115" s="226"/>
      <c r="IH115" s="226"/>
      <c r="II115" s="226"/>
      <c r="IJ115" s="226"/>
      <c r="IK115" s="226"/>
      <c r="IL115" s="226"/>
      <c r="IM115" s="226"/>
      <c r="IN115" s="226"/>
      <c r="IO115" s="226"/>
      <c r="IP115" s="226"/>
      <c r="IQ115" s="226"/>
      <c r="IR115" s="226"/>
      <c r="IS115" s="226"/>
      <c r="IT115" s="226"/>
      <c r="IU115" s="226"/>
      <c r="IV115" s="226"/>
      <c r="IW115" s="226"/>
    </row>
    <row r="116" spans="1:257" s="209" customFormat="1" ht="30" customHeight="1" x14ac:dyDescent="0.3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6"/>
      <c r="BN116" s="226"/>
      <c r="BO116" s="226"/>
      <c r="BP116" s="226"/>
      <c r="BQ116" s="226"/>
      <c r="BR116" s="226"/>
      <c r="BS116" s="226"/>
      <c r="BT116" s="226"/>
      <c r="BU116" s="226"/>
      <c r="BV116" s="226"/>
      <c r="BW116" s="226"/>
      <c r="BX116" s="226"/>
      <c r="BY116" s="226"/>
      <c r="BZ116" s="226"/>
      <c r="CA116" s="226"/>
      <c r="CB116" s="226"/>
      <c r="CC116" s="226"/>
      <c r="CD116" s="226"/>
      <c r="CE116" s="226"/>
      <c r="CF116" s="226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6"/>
      <c r="CX116" s="226"/>
      <c r="CY116" s="226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6"/>
      <c r="DV116" s="226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6"/>
      <c r="EL116" s="226"/>
      <c r="EM116" s="226"/>
      <c r="EN116" s="226"/>
      <c r="EO116" s="226"/>
      <c r="EP116" s="226"/>
      <c r="EQ116" s="226"/>
      <c r="ER116" s="226"/>
      <c r="ES116" s="226"/>
      <c r="ET116" s="226"/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6"/>
      <c r="FE116" s="226"/>
      <c r="FF116" s="226"/>
      <c r="FG116" s="226"/>
      <c r="FH116" s="226"/>
      <c r="FI116" s="226"/>
      <c r="FJ116" s="226"/>
      <c r="FK116" s="226"/>
      <c r="FL116" s="226"/>
      <c r="FM116" s="226"/>
      <c r="FN116" s="226"/>
      <c r="FO116" s="226"/>
      <c r="FP116" s="226"/>
      <c r="FQ116" s="226"/>
      <c r="FR116" s="226"/>
      <c r="FS116" s="226"/>
      <c r="FT116" s="226"/>
      <c r="FU116" s="226"/>
      <c r="FV116" s="226"/>
      <c r="FW116" s="226"/>
      <c r="FX116" s="226"/>
      <c r="FY116" s="226"/>
      <c r="FZ116" s="226"/>
      <c r="GA116" s="226"/>
      <c r="GB116" s="226"/>
      <c r="GC116" s="226"/>
      <c r="GD116" s="226"/>
      <c r="GE116" s="226"/>
      <c r="GF116" s="226"/>
      <c r="GG116" s="226"/>
      <c r="GH116" s="226"/>
      <c r="GI116" s="226"/>
      <c r="GJ116" s="226"/>
      <c r="GK116" s="226"/>
      <c r="GL116" s="226"/>
      <c r="GM116" s="226"/>
      <c r="GN116" s="226"/>
      <c r="GO116" s="226"/>
      <c r="GP116" s="226"/>
      <c r="GQ116" s="226"/>
      <c r="GR116" s="226"/>
      <c r="GS116" s="226"/>
      <c r="GT116" s="226"/>
      <c r="GU116" s="226"/>
      <c r="GV116" s="226"/>
      <c r="GW116" s="226"/>
      <c r="GX116" s="226"/>
      <c r="GY116" s="226"/>
      <c r="GZ116" s="226"/>
      <c r="HA116" s="226"/>
      <c r="HB116" s="226"/>
      <c r="HC116" s="226"/>
      <c r="HD116" s="226"/>
      <c r="HE116" s="226"/>
      <c r="HF116" s="226"/>
      <c r="HG116" s="226"/>
      <c r="HH116" s="226"/>
      <c r="HI116" s="226"/>
      <c r="HJ116" s="226"/>
      <c r="HK116" s="226"/>
      <c r="HL116" s="226"/>
      <c r="HM116" s="226"/>
      <c r="HN116" s="226"/>
      <c r="HO116" s="226"/>
      <c r="HP116" s="226"/>
      <c r="HQ116" s="226"/>
      <c r="HR116" s="226"/>
      <c r="HS116" s="226"/>
      <c r="HT116" s="226"/>
      <c r="HU116" s="226"/>
      <c r="HV116" s="226"/>
      <c r="HW116" s="226"/>
      <c r="HX116" s="226"/>
      <c r="HY116" s="226"/>
      <c r="HZ116" s="226"/>
      <c r="IA116" s="226"/>
      <c r="IB116" s="226"/>
      <c r="IC116" s="226"/>
      <c r="ID116" s="226"/>
      <c r="IE116" s="226"/>
      <c r="IF116" s="226"/>
      <c r="IG116" s="226"/>
      <c r="IH116" s="226"/>
      <c r="II116" s="226"/>
      <c r="IJ116" s="226"/>
      <c r="IK116" s="226"/>
      <c r="IL116" s="226"/>
      <c r="IM116" s="226"/>
      <c r="IN116" s="226"/>
      <c r="IO116" s="226"/>
      <c r="IP116" s="226"/>
      <c r="IQ116" s="226"/>
      <c r="IR116" s="226"/>
      <c r="IS116" s="226"/>
      <c r="IT116" s="226"/>
      <c r="IU116" s="226"/>
      <c r="IV116" s="226"/>
      <c r="IW116" s="226"/>
    </row>
    <row r="117" spans="1:257" s="209" customFormat="1" ht="30" customHeight="1" x14ac:dyDescent="0.3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6"/>
      <c r="DV117" s="226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226"/>
      <c r="EG117" s="226"/>
      <c r="EH117" s="226"/>
      <c r="EI117" s="226"/>
      <c r="EJ117" s="226"/>
      <c r="EK117" s="226"/>
      <c r="EL117" s="226"/>
      <c r="EM117" s="226"/>
      <c r="EN117" s="226"/>
      <c r="EO117" s="226"/>
      <c r="EP117" s="226"/>
      <c r="EQ117" s="226"/>
      <c r="ER117" s="226"/>
      <c r="ES117" s="226"/>
      <c r="ET117" s="226"/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6"/>
      <c r="FE117" s="226"/>
      <c r="FF117" s="226"/>
      <c r="FG117" s="226"/>
      <c r="FH117" s="226"/>
      <c r="FI117" s="226"/>
      <c r="FJ117" s="226"/>
      <c r="FK117" s="226"/>
      <c r="FL117" s="226"/>
      <c r="FM117" s="226"/>
      <c r="FN117" s="226"/>
      <c r="FO117" s="226"/>
      <c r="FP117" s="226"/>
      <c r="FQ117" s="226"/>
      <c r="FR117" s="226"/>
      <c r="FS117" s="226"/>
      <c r="FT117" s="226"/>
      <c r="FU117" s="226"/>
      <c r="FV117" s="226"/>
      <c r="FW117" s="226"/>
      <c r="FX117" s="226"/>
      <c r="FY117" s="226"/>
      <c r="FZ117" s="226"/>
      <c r="GA117" s="226"/>
      <c r="GB117" s="226"/>
      <c r="GC117" s="226"/>
      <c r="GD117" s="226"/>
      <c r="GE117" s="226"/>
      <c r="GF117" s="226"/>
      <c r="GG117" s="226"/>
      <c r="GH117" s="226"/>
      <c r="GI117" s="226"/>
      <c r="GJ117" s="226"/>
      <c r="GK117" s="226"/>
      <c r="GL117" s="226"/>
      <c r="GM117" s="226"/>
      <c r="GN117" s="226"/>
      <c r="GO117" s="226"/>
      <c r="GP117" s="226"/>
      <c r="GQ117" s="226"/>
      <c r="GR117" s="226"/>
      <c r="GS117" s="226"/>
      <c r="GT117" s="226"/>
      <c r="GU117" s="226"/>
      <c r="GV117" s="226"/>
      <c r="GW117" s="226"/>
      <c r="GX117" s="226"/>
      <c r="GY117" s="226"/>
      <c r="GZ117" s="226"/>
      <c r="HA117" s="226"/>
      <c r="HB117" s="226"/>
      <c r="HC117" s="226"/>
      <c r="HD117" s="226"/>
      <c r="HE117" s="226"/>
      <c r="HF117" s="226"/>
      <c r="HG117" s="226"/>
      <c r="HH117" s="226"/>
      <c r="HI117" s="226"/>
      <c r="HJ117" s="226"/>
      <c r="HK117" s="226"/>
      <c r="HL117" s="226"/>
      <c r="HM117" s="226"/>
      <c r="HN117" s="226"/>
      <c r="HO117" s="226"/>
      <c r="HP117" s="226"/>
      <c r="HQ117" s="226"/>
      <c r="HR117" s="226"/>
      <c r="HS117" s="226"/>
      <c r="HT117" s="226"/>
      <c r="HU117" s="226"/>
      <c r="HV117" s="226"/>
      <c r="HW117" s="226"/>
      <c r="HX117" s="226"/>
      <c r="HY117" s="226"/>
      <c r="HZ117" s="226"/>
      <c r="IA117" s="226"/>
      <c r="IB117" s="226"/>
      <c r="IC117" s="226"/>
      <c r="ID117" s="226"/>
      <c r="IE117" s="226"/>
      <c r="IF117" s="226"/>
      <c r="IG117" s="226"/>
      <c r="IH117" s="226"/>
      <c r="II117" s="226"/>
      <c r="IJ117" s="226"/>
      <c r="IK117" s="226"/>
      <c r="IL117" s="226"/>
      <c r="IM117" s="226"/>
      <c r="IN117" s="226"/>
      <c r="IO117" s="226"/>
      <c r="IP117" s="226"/>
      <c r="IQ117" s="226"/>
      <c r="IR117" s="226"/>
      <c r="IS117" s="226"/>
      <c r="IT117" s="226"/>
      <c r="IU117" s="226"/>
      <c r="IV117" s="226"/>
      <c r="IW117" s="226"/>
    </row>
    <row r="118" spans="1:257" s="209" customFormat="1" ht="30" customHeight="1" x14ac:dyDescent="0.3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  <c r="BN118" s="226"/>
      <c r="BO118" s="226"/>
      <c r="BP118" s="226"/>
      <c r="BQ118" s="226"/>
      <c r="BR118" s="226"/>
      <c r="BS118" s="226"/>
      <c r="BT118" s="226"/>
      <c r="BU118" s="226"/>
      <c r="BV118" s="226"/>
      <c r="BW118" s="226"/>
      <c r="BX118" s="226"/>
      <c r="BY118" s="226"/>
      <c r="BZ118" s="226"/>
      <c r="CA118" s="226"/>
      <c r="CB118" s="226"/>
      <c r="CC118" s="226"/>
      <c r="CD118" s="226"/>
      <c r="CE118" s="226"/>
      <c r="CF118" s="226"/>
      <c r="CG118" s="226"/>
      <c r="CH118" s="226"/>
      <c r="CI118" s="226"/>
      <c r="CJ118" s="226"/>
      <c r="CK118" s="226"/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  <c r="CY118" s="226"/>
      <c r="CZ118" s="226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6"/>
      <c r="DV118" s="226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6"/>
      <c r="EK118" s="226"/>
      <c r="EL118" s="226"/>
      <c r="EM118" s="226"/>
      <c r="EN118" s="226"/>
      <c r="EO118" s="226"/>
      <c r="EP118" s="226"/>
      <c r="EQ118" s="226"/>
      <c r="ER118" s="226"/>
      <c r="ES118" s="226"/>
      <c r="ET118" s="226"/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6"/>
      <c r="FE118" s="226"/>
      <c r="FF118" s="226"/>
      <c r="FG118" s="226"/>
      <c r="FH118" s="226"/>
      <c r="FI118" s="226"/>
      <c r="FJ118" s="226"/>
      <c r="FK118" s="226"/>
      <c r="FL118" s="226"/>
      <c r="FM118" s="226"/>
      <c r="FN118" s="226"/>
      <c r="FO118" s="226"/>
      <c r="FP118" s="226"/>
      <c r="FQ118" s="226"/>
      <c r="FR118" s="226"/>
      <c r="FS118" s="226"/>
      <c r="FT118" s="226"/>
      <c r="FU118" s="226"/>
      <c r="FV118" s="226"/>
      <c r="FW118" s="226"/>
      <c r="FX118" s="226"/>
      <c r="FY118" s="226"/>
      <c r="FZ118" s="226"/>
      <c r="GA118" s="226"/>
      <c r="GB118" s="226"/>
      <c r="GC118" s="226"/>
      <c r="GD118" s="226"/>
      <c r="GE118" s="226"/>
      <c r="GF118" s="226"/>
      <c r="GG118" s="226"/>
      <c r="GH118" s="226"/>
      <c r="GI118" s="226"/>
      <c r="GJ118" s="226"/>
      <c r="GK118" s="226"/>
      <c r="GL118" s="226"/>
      <c r="GM118" s="226"/>
      <c r="GN118" s="226"/>
      <c r="GO118" s="226"/>
      <c r="GP118" s="226"/>
      <c r="GQ118" s="226"/>
      <c r="GR118" s="226"/>
      <c r="GS118" s="226"/>
      <c r="GT118" s="226"/>
      <c r="GU118" s="226"/>
      <c r="GV118" s="226"/>
      <c r="GW118" s="226"/>
      <c r="GX118" s="226"/>
      <c r="GY118" s="226"/>
      <c r="GZ118" s="226"/>
      <c r="HA118" s="226"/>
      <c r="HB118" s="226"/>
      <c r="HC118" s="226"/>
      <c r="HD118" s="226"/>
      <c r="HE118" s="226"/>
      <c r="HF118" s="226"/>
      <c r="HG118" s="226"/>
      <c r="HH118" s="226"/>
      <c r="HI118" s="226"/>
      <c r="HJ118" s="226"/>
      <c r="HK118" s="226"/>
      <c r="HL118" s="226"/>
      <c r="HM118" s="226"/>
      <c r="HN118" s="226"/>
      <c r="HO118" s="226"/>
      <c r="HP118" s="226"/>
      <c r="HQ118" s="226"/>
      <c r="HR118" s="226"/>
      <c r="HS118" s="226"/>
      <c r="HT118" s="226"/>
      <c r="HU118" s="226"/>
      <c r="HV118" s="226"/>
      <c r="HW118" s="226"/>
      <c r="HX118" s="226"/>
      <c r="HY118" s="226"/>
      <c r="HZ118" s="226"/>
      <c r="IA118" s="226"/>
      <c r="IB118" s="226"/>
      <c r="IC118" s="226"/>
      <c r="ID118" s="226"/>
      <c r="IE118" s="226"/>
      <c r="IF118" s="226"/>
      <c r="IG118" s="226"/>
      <c r="IH118" s="226"/>
      <c r="II118" s="226"/>
      <c r="IJ118" s="226"/>
      <c r="IK118" s="226"/>
      <c r="IL118" s="226"/>
      <c r="IM118" s="226"/>
      <c r="IN118" s="226"/>
      <c r="IO118" s="226"/>
      <c r="IP118" s="226"/>
      <c r="IQ118" s="226"/>
      <c r="IR118" s="226"/>
      <c r="IS118" s="226"/>
      <c r="IT118" s="226"/>
      <c r="IU118" s="226"/>
      <c r="IV118" s="226"/>
      <c r="IW118" s="226"/>
    </row>
    <row r="119" spans="1:257" s="209" customFormat="1" ht="30" customHeight="1" x14ac:dyDescent="0.3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6"/>
      <c r="EL119" s="226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6"/>
      <c r="FF119" s="226"/>
      <c r="FG119" s="226"/>
      <c r="FH119" s="226"/>
      <c r="FI119" s="226"/>
      <c r="FJ119" s="226"/>
      <c r="FK119" s="226"/>
      <c r="FL119" s="226"/>
      <c r="FM119" s="226"/>
      <c r="FN119" s="226"/>
      <c r="FO119" s="226"/>
      <c r="FP119" s="226"/>
      <c r="FQ119" s="226"/>
      <c r="FR119" s="226"/>
      <c r="FS119" s="226"/>
      <c r="FT119" s="226"/>
      <c r="FU119" s="226"/>
      <c r="FV119" s="226"/>
      <c r="FW119" s="226"/>
      <c r="FX119" s="226"/>
      <c r="FY119" s="226"/>
      <c r="FZ119" s="226"/>
      <c r="GA119" s="226"/>
      <c r="GB119" s="226"/>
      <c r="GC119" s="226"/>
      <c r="GD119" s="226"/>
      <c r="GE119" s="226"/>
      <c r="GF119" s="226"/>
      <c r="GG119" s="226"/>
      <c r="GH119" s="226"/>
      <c r="GI119" s="226"/>
      <c r="GJ119" s="226"/>
      <c r="GK119" s="226"/>
      <c r="GL119" s="226"/>
      <c r="GM119" s="226"/>
      <c r="GN119" s="226"/>
      <c r="GO119" s="226"/>
      <c r="GP119" s="226"/>
      <c r="GQ119" s="226"/>
      <c r="GR119" s="226"/>
      <c r="GS119" s="226"/>
      <c r="GT119" s="226"/>
      <c r="GU119" s="226"/>
      <c r="GV119" s="226"/>
      <c r="GW119" s="226"/>
      <c r="GX119" s="226"/>
      <c r="GY119" s="226"/>
      <c r="GZ119" s="226"/>
      <c r="HA119" s="226"/>
      <c r="HB119" s="226"/>
      <c r="HC119" s="226"/>
      <c r="HD119" s="226"/>
      <c r="HE119" s="226"/>
      <c r="HF119" s="226"/>
      <c r="HG119" s="226"/>
      <c r="HH119" s="226"/>
      <c r="HI119" s="226"/>
      <c r="HJ119" s="226"/>
      <c r="HK119" s="226"/>
      <c r="HL119" s="226"/>
      <c r="HM119" s="226"/>
      <c r="HN119" s="226"/>
      <c r="HO119" s="226"/>
      <c r="HP119" s="226"/>
      <c r="HQ119" s="226"/>
      <c r="HR119" s="226"/>
      <c r="HS119" s="226"/>
      <c r="HT119" s="226"/>
      <c r="HU119" s="226"/>
      <c r="HV119" s="226"/>
      <c r="HW119" s="226"/>
      <c r="HX119" s="226"/>
      <c r="HY119" s="226"/>
      <c r="HZ119" s="226"/>
      <c r="IA119" s="226"/>
      <c r="IB119" s="226"/>
      <c r="IC119" s="226"/>
      <c r="ID119" s="226"/>
      <c r="IE119" s="226"/>
      <c r="IF119" s="226"/>
      <c r="IG119" s="226"/>
      <c r="IH119" s="226"/>
      <c r="II119" s="226"/>
      <c r="IJ119" s="226"/>
      <c r="IK119" s="226"/>
      <c r="IL119" s="226"/>
      <c r="IM119" s="226"/>
      <c r="IN119" s="226"/>
      <c r="IO119" s="226"/>
      <c r="IP119" s="226"/>
      <c r="IQ119" s="226"/>
      <c r="IR119" s="226"/>
      <c r="IS119" s="226"/>
      <c r="IT119" s="226"/>
      <c r="IU119" s="226"/>
      <c r="IV119" s="226"/>
      <c r="IW119" s="226"/>
    </row>
    <row r="120" spans="1:257" s="209" customFormat="1" ht="30" customHeight="1" x14ac:dyDescent="0.3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  <c r="EF120" s="226"/>
      <c r="EG120" s="226"/>
      <c r="EH120" s="226"/>
      <c r="EI120" s="226"/>
      <c r="EJ120" s="226"/>
      <c r="EK120" s="226"/>
      <c r="EL120" s="226"/>
      <c r="EM120" s="226"/>
      <c r="EN120" s="226"/>
      <c r="EO120" s="226"/>
      <c r="EP120" s="226"/>
      <c r="EQ120" s="226"/>
      <c r="ER120" s="226"/>
      <c r="ES120" s="226"/>
      <c r="ET120" s="226"/>
      <c r="EU120" s="226"/>
      <c r="EV120" s="226"/>
      <c r="EW120" s="226"/>
      <c r="EX120" s="226"/>
      <c r="EY120" s="226"/>
      <c r="EZ120" s="226"/>
      <c r="FA120" s="226"/>
      <c r="FB120" s="226"/>
      <c r="FC120" s="226"/>
      <c r="FD120" s="226"/>
      <c r="FE120" s="226"/>
      <c r="FF120" s="226"/>
      <c r="FG120" s="226"/>
      <c r="FH120" s="226"/>
      <c r="FI120" s="226"/>
      <c r="FJ120" s="226"/>
      <c r="FK120" s="226"/>
      <c r="FL120" s="226"/>
      <c r="FM120" s="226"/>
      <c r="FN120" s="226"/>
      <c r="FO120" s="226"/>
      <c r="FP120" s="226"/>
      <c r="FQ120" s="226"/>
      <c r="FR120" s="226"/>
      <c r="FS120" s="226"/>
      <c r="FT120" s="226"/>
      <c r="FU120" s="226"/>
      <c r="FV120" s="226"/>
      <c r="FW120" s="226"/>
      <c r="FX120" s="226"/>
      <c r="FY120" s="226"/>
      <c r="FZ120" s="226"/>
      <c r="GA120" s="226"/>
      <c r="GB120" s="226"/>
      <c r="GC120" s="226"/>
      <c r="GD120" s="226"/>
      <c r="GE120" s="226"/>
      <c r="GF120" s="226"/>
      <c r="GG120" s="226"/>
      <c r="GH120" s="226"/>
      <c r="GI120" s="226"/>
      <c r="GJ120" s="226"/>
      <c r="GK120" s="226"/>
      <c r="GL120" s="226"/>
      <c r="GM120" s="226"/>
      <c r="GN120" s="226"/>
      <c r="GO120" s="226"/>
      <c r="GP120" s="226"/>
      <c r="GQ120" s="226"/>
      <c r="GR120" s="226"/>
      <c r="GS120" s="226"/>
      <c r="GT120" s="226"/>
      <c r="GU120" s="226"/>
      <c r="GV120" s="226"/>
      <c r="GW120" s="226"/>
      <c r="GX120" s="226"/>
      <c r="GY120" s="226"/>
      <c r="GZ120" s="226"/>
      <c r="HA120" s="226"/>
      <c r="HB120" s="226"/>
      <c r="HC120" s="226"/>
      <c r="HD120" s="226"/>
      <c r="HE120" s="226"/>
      <c r="HF120" s="226"/>
      <c r="HG120" s="226"/>
      <c r="HH120" s="226"/>
      <c r="HI120" s="226"/>
      <c r="HJ120" s="226"/>
      <c r="HK120" s="226"/>
      <c r="HL120" s="226"/>
      <c r="HM120" s="226"/>
      <c r="HN120" s="226"/>
      <c r="HO120" s="226"/>
      <c r="HP120" s="226"/>
      <c r="HQ120" s="226"/>
      <c r="HR120" s="226"/>
      <c r="HS120" s="226"/>
      <c r="HT120" s="226"/>
      <c r="HU120" s="226"/>
      <c r="HV120" s="226"/>
      <c r="HW120" s="226"/>
      <c r="HX120" s="226"/>
      <c r="HY120" s="226"/>
      <c r="HZ120" s="226"/>
      <c r="IA120" s="226"/>
      <c r="IB120" s="226"/>
      <c r="IC120" s="226"/>
      <c r="ID120" s="226"/>
      <c r="IE120" s="226"/>
      <c r="IF120" s="226"/>
      <c r="IG120" s="226"/>
      <c r="IH120" s="226"/>
      <c r="II120" s="226"/>
      <c r="IJ120" s="226"/>
      <c r="IK120" s="226"/>
      <c r="IL120" s="226"/>
      <c r="IM120" s="226"/>
      <c r="IN120" s="226"/>
      <c r="IO120" s="226"/>
      <c r="IP120" s="226"/>
      <c r="IQ120" s="226"/>
      <c r="IR120" s="226"/>
      <c r="IS120" s="226"/>
      <c r="IT120" s="226"/>
      <c r="IU120" s="226"/>
      <c r="IV120" s="226"/>
      <c r="IW120" s="226"/>
    </row>
    <row r="121" spans="1:257" s="209" customFormat="1" ht="30" customHeight="1" x14ac:dyDescent="0.3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  <c r="BX121" s="226"/>
      <c r="BY121" s="226"/>
      <c r="BZ121" s="226"/>
      <c r="CA121" s="226"/>
      <c r="CB121" s="226"/>
      <c r="CC121" s="226"/>
      <c r="CD121" s="226"/>
      <c r="CE121" s="226"/>
      <c r="CF121" s="226"/>
      <c r="CG121" s="226"/>
      <c r="CH121" s="226"/>
      <c r="CI121" s="226"/>
      <c r="CJ121" s="226"/>
      <c r="CK121" s="226"/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  <c r="CY121" s="226"/>
      <c r="CZ121" s="226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  <c r="EF121" s="226"/>
      <c r="EG121" s="226"/>
      <c r="EH121" s="226"/>
      <c r="EI121" s="226"/>
      <c r="EJ121" s="226"/>
      <c r="EK121" s="226"/>
      <c r="EL121" s="226"/>
      <c r="EM121" s="226"/>
      <c r="EN121" s="226"/>
      <c r="EO121" s="226"/>
      <c r="EP121" s="226"/>
      <c r="EQ121" s="226"/>
      <c r="ER121" s="226"/>
      <c r="ES121" s="226"/>
      <c r="ET121" s="226"/>
      <c r="EU121" s="226"/>
      <c r="EV121" s="226"/>
      <c r="EW121" s="226"/>
      <c r="EX121" s="226"/>
      <c r="EY121" s="226"/>
      <c r="EZ121" s="226"/>
      <c r="FA121" s="226"/>
      <c r="FB121" s="226"/>
      <c r="FC121" s="226"/>
      <c r="FD121" s="226"/>
      <c r="FE121" s="226"/>
      <c r="FF121" s="226"/>
      <c r="FG121" s="226"/>
      <c r="FH121" s="226"/>
      <c r="FI121" s="226"/>
      <c r="FJ121" s="226"/>
      <c r="FK121" s="226"/>
      <c r="FL121" s="226"/>
      <c r="FM121" s="226"/>
      <c r="FN121" s="226"/>
      <c r="FO121" s="226"/>
      <c r="FP121" s="226"/>
      <c r="FQ121" s="226"/>
      <c r="FR121" s="226"/>
      <c r="FS121" s="226"/>
      <c r="FT121" s="226"/>
      <c r="FU121" s="226"/>
      <c r="FV121" s="226"/>
      <c r="FW121" s="226"/>
      <c r="FX121" s="226"/>
      <c r="FY121" s="226"/>
      <c r="FZ121" s="226"/>
      <c r="GA121" s="226"/>
      <c r="GB121" s="226"/>
      <c r="GC121" s="226"/>
      <c r="GD121" s="226"/>
      <c r="GE121" s="226"/>
      <c r="GF121" s="226"/>
      <c r="GG121" s="226"/>
      <c r="GH121" s="226"/>
      <c r="GI121" s="226"/>
      <c r="GJ121" s="226"/>
      <c r="GK121" s="226"/>
      <c r="GL121" s="226"/>
      <c r="GM121" s="226"/>
      <c r="GN121" s="226"/>
      <c r="GO121" s="226"/>
      <c r="GP121" s="226"/>
      <c r="GQ121" s="226"/>
      <c r="GR121" s="226"/>
      <c r="GS121" s="226"/>
      <c r="GT121" s="226"/>
      <c r="GU121" s="226"/>
      <c r="GV121" s="226"/>
      <c r="GW121" s="226"/>
      <c r="GX121" s="226"/>
      <c r="GY121" s="226"/>
      <c r="GZ121" s="226"/>
      <c r="HA121" s="226"/>
      <c r="HB121" s="226"/>
      <c r="HC121" s="226"/>
      <c r="HD121" s="226"/>
      <c r="HE121" s="226"/>
      <c r="HF121" s="226"/>
      <c r="HG121" s="226"/>
      <c r="HH121" s="226"/>
      <c r="HI121" s="226"/>
      <c r="HJ121" s="226"/>
      <c r="HK121" s="226"/>
      <c r="HL121" s="226"/>
      <c r="HM121" s="226"/>
      <c r="HN121" s="226"/>
      <c r="HO121" s="226"/>
      <c r="HP121" s="226"/>
      <c r="HQ121" s="226"/>
      <c r="HR121" s="226"/>
      <c r="HS121" s="226"/>
      <c r="HT121" s="226"/>
      <c r="HU121" s="226"/>
      <c r="HV121" s="226"/>
      <c r="HW121" s="226"/>
      <c r="HX121" s="226"/>
      <c r="HY121" s="226"/>
      <c r="HZ121" s="226"/>
      <c r="IA121" s="226"/>
      <c r="IB121" s="226"/>
      <c r="IC121" s="226"/>
      <c r="ID121" s="226"/>
      <c r="IE121" s="226"/>
      <c r="IF121" s="226"/>
      <c r="IG121" s="226"/>
      <c r="IH121" s="226"/>
      <c r="II121" s="226"/>
      <c r="IJ121" s="226"/>
      <c r="IK121" s="226"/>
      <c r="IL121" s="226"/>
      <c r="IM121" s="226"/>
      <c r="IN121" s="226"/>
      <c r="IO121" s="226"/>
      <c r="IP121" s="226"/>
      <c r="IQ121" s="226"/>
      <c r="IR121" s="226"/>
      <c r="IS121" s="226"/>
      <c r="IT121" s="226"/>
      <c r="IU121" s="226"/>
      <c r="IV121" s="226"/>
      <c r="IW121" s="226"/>
    </row>
    <row r="122" spans="1:257" s="209" customFormat="1" ht="30" customHeight="1" x14ac:dyDescent="0.3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26"/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  <c r="FF122" s="226"/>
      <c r="FG122" s="226"/>
      <c r="FH122" s="226"/>
      <c r="FI122" s="226"/>
      <c r="FJ122" s="226"/>
      <c r="FK122" s="226"/>
      <c r="FL122" s="226"/>
      <c r="FM122" s="226"/>
      <c r="FN122" s="226"/>
      <c r="FO122" s="226"/>
      <c r="FP122" s="226"/>
      <c r="FQ122" s="226"/>
      <c r="FR122" s="226"/>
      <c r="FS122" s="226"/>
      <c r="FT122" s="226"/>
      <c r="FU122" s="226"/>
      <c r="FV122" s="226"/>
      <c r="FW122" s="226"/>
      <c r="FX122" s="226"/>
      <c r="FY122" s="226"/>
      <c r="FZ122" s="226"/>
      <c r="GA122" s="226"/>
      <c r="GB122" s="226"/>
      <c r="GC122" s="226"/>
      <c r="GD122" s="226"/>
      <c r="GE122" s="226"/>
      <c r="GF122" s="226"/>
      <c r="GG122" s="226"/>
      <c r="GH122" s="226"/>
      <c r="GI122" s="226"/>
      <c r="GJ122" s="226"/>
      <c r="GK122" s="226"/>
      <c r="GL122" s="226"/>
      <c r="GM122" s="226"/>
      <c r="GN122" s="226"/>
      <c r="GO122" s="226"/>
      <c r="GP122" s="226"/>
      <c r="GQ122" s="226"/>
      <c r="GR122" s="226"/>
      <c r="GS122" s="226"/>
      <c r="GT122" s="226"/>
      <c r="GU122" s="226"/>
      <c r="GV122" s="226"/>
      <c r="GW122" s="226"/>
      <c r="GX122" s="226"/>
      <c r="GY122" s="226"/>
      <c r="GZ122" s="226"/>
      <c r="HA122" s="226"/>
      <c r="HB122" s="226"/>
      <c r="HC122" s="226"/>
      <c r="HD122" s="226"/>
      <c r="HE122" s="226"/>
      <c r="HF122" s="226"/>
      <c r="HG122" s="226"/>
      <c r="HH122" s="226"/>
      <c r="HI122" s="226"/>
      <c r="HJ122" s="226"/>
      <c r="HK122" s="226"/>
      <c r="HL122" s="226"/>
      <c r="HM122" s="226"/>
      <c r="HN122" s="226"/>
      <c r="HO122" s="226"/>
      <c r="HP122" s="226"/>
      <c r="HQ122" s="226"/>
      <c r="HR122" s="226"/>
      <c r="HS122" s="226"/>
      <c r="HT122" s="226"/>
      <c r="HU122" s="226"/>
      <c r="HV122" s="226"/>
      <c r="HW122" s="226"/>
      <c r="HX122" s="226"/>
      <c r="HY122" s="226"/>
      <c r="HZ122" s="226"/>
      <c r="IA122" s="226"/>
      <c r="IB122" s="226"/>
      <c r="IC122" s="226"/>
      <c r="ID122" s="226"/>
      <c r="IE122" s="226"/>
      <c r="IF122" s="226"/>
      <c r="IG122" s="226"/>
      <c r="IH122" s="226"/>
      <c r="II122" s="226"/>
      <c r="IJ122" s="226"/>
      <c r="IK122" s="226"/>
      <c r="IL122" s="226"/>
      <c r="IM122" s="226"/>
      <c r="IN122" s="226"/>
      <c r="IO122" s="226"/>
      <c r="IP122" s="226"/>
      <c r="IQ122" s="226"/>
      <c r="IR122" s="226"/>
      <c r="IS122" s="226"/>
      <c r="IT122" s="226"/>
      <c r="IU122" s="226"/>
      <c r="IV122" s="226"/>
      <c r="IW122" s="226"/>
    </row>
    <row r="123" spans="1:257" s="209" customFormat="1" ht="30" customHeight="1" x14ac:dyDescent="0.3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  <c r="CY123" s="226"/>
      <c r="CZ123" s="226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  <c r="FH123" s="226"/>
      <c r="FI123" s="226"/>
      <c r="FJ123" s="226"/>
      <c r="FK123" s="226"/>
      <c r="FL123" s="226"/>
      <c r="FM123" s="226"/>
      <c r="FN123" s="226"/>
      <c r="FO123" s="226"/>
      <c r="FP123" s="226"/>
      <c r="FQ123" s="226"/>
      <c r="FR123" s="226"/>
      <c r="FS123" s="226"/>
      <c r="FT123" s="226"/>
      <c r="FU123" s="226"/>
      <c r="FV123" s="226"/>
      <c r="FW123" s="226"/>
      <c r="FX123" s="226"/>
      <c r="FY123" s="226"/>
      <c r="FZ123" s="226"/>
      <c r="GA123" s="226"/>
      <c r="GB123" s="226"/>
      <c r="GC123" s="226"/>
      <c r="GD123" s="226"/>
      <c r="GE123" s="226"/>
      <c r="GF123" s="226"/>
      <c r="GG123" s="226"/>
      <c r="GH123" s="226"/>
      <c r="GI123" s="226"/>
      <c r="GJ123" s="226"/>
      <c r="GK123" s="226"/>
      <c r="GL123" s="226"/>
      <c r="GM123" s="226"/>
      <c r="GN123" s="226"/>
      <c r="GO123" s="226"/>
      <c r="GP123" s="226"/>
      <c r="GQ123" s="226"/>
      <c r="GR123" s="226"/>
      <c r="GS123" s="226"/>
      <c r="GT123" s="226"/>
      <c r="GU123" s="226"/>
      <c r="GV123" s="226"/>
      <c r="GW123" s="226"/>
      <c r="GX123" s="226"/>
      <c r="GY123" s="226"/>
      <c r="GZ123" s="226"/>
      <c r="HA123" s="226"/>
      <c r="HB123" s="226"/>
      <c r="HC123" s="226"/>
      <c r="HD123" s="226"/>
      <c r="HE123" s="226"/>
      <c r="HF123" s="226"/>
      <c r="HG123" s="226"/>
      <c r="HH123" s="226"/>
      <c r="HI123" s="226"/>
      <c r="HJ123" s="226"/>
      <c r="HK123" s="226"/>
      <c r="HL123" s="226"/>
      <c r="HM123" s="226"/>
      <c r="HN123" s="226"/>
      <c r="HO123" s="226"/>
      <c r="HP123" s="226"/>
      <c r="HQ123" s="226"/>
      <c r="HR123" s="226"/>
      <c r="HS123" s="226"/>
      <c r="HT123" s="226"/>
      <c r="HU123" s="226"/>
      <c r="HV123" s="226"/>
      <c r="HW123" s="226"/>
      <c r="HX123" s="226"/>
      <c r="HY123" s="226"/>
      <c r="HZ123" s="226"/>
      <c r="IA123" s="226"/>
      <c r="IB123" s="226"/>
      <c r="IC123" s="226"/>
      <c r="ID123" s="226"/>
      <c r="IE123" s="226"/>
      <c r="IF123" s="226"/>
      <c r="IG123" s="226"/>
      <c r="IH123" s="226"/>
      <c r="II123" s="226"/>
      <c r="IJ123" s="226"/>
      <c r="IK123" s="226"/>
      <c r="IL123" s="226"/>
      <c r="IM123" s="226"/>
      <c r="IN123" s="226"/>
      <c r="IO123" s="226"/>
      <c r="IP123" s="226"/>
      <c r="IQ123" s="226"/>
      <c r="IR123" s="226"/>
      <c r="IS123" s="226"/>
      <c r="IT123" s="226"/>
      <c r="IU123" s="226"/>
      <c r="IV123" s="226"/>
      <c r="IW123" s="226"/>
    </row>
    <row r="124" spans="1:257" s="209" customFormat="1" ht="30" customHeight="1" x14ac:dyDescent="0.3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6"/>
      <c r="BK124" s="226"/>
      <c r="BL124" s="226"/>
      <c r="BM124" s="226"/>
      <c r="BN124" s="226"/>
      <c r="BO124" s="226"/>
      <c r="BP124" s="226"/>
      <c r="BQ124" s="226"/>
      <c r="BR124" s="226"/>
      <c r="BS124" s="226"/>
      <c r="BT124" s="226"/>
      <c r="BU124" s="226"/>
      <c r="BV124" s="226"/>
      <c r="BW124" s="226"/>
      <c r="BX124" s="226"/>
      <c r="BY124" s="226"/>
      <c r="BZ124" s="226"/>
      <c r="CA124" s="226"/>
      <c r="CB124" s="226"/>
      <c r="CC124" s="226"/>
      <c r="CD124" s="226"/>
      <c r="CE124" s="226"/>
      <c r="CF124" s="226"/>
      <c r="CG124" s="226"/>
      <c r="CH124" s="226"/>
      <c r="CI124" s="226"/>
      <c r="CJ124" s="226"/>
      <c r="CK124" s="226"/>
      <c r="CL124" s="226"/>
      <c r="CM124" s="226"/>
      <c r="CN124" s="226"/>
      <c r="CO124" s="226"/>
      <c r="CP124" s="226"/>
      <c r="CQ124" s="226"/>
      <c r="CR124" s="226"/>
      <c r="CS124" s="226"/>
      <c r="CT124" s="226"/>
      <c r="CU124" s="226"/>
      <c r="CV124" s="226"/>
      <c r="CW124" s="226"/>
      <c r="CX124" s="226"/>
      <c r="CY124" s="226"/>
      <c r="CZ124" s="226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  <c r="EF124" s="226"/>
      <c r="EG124" s="226"/>
      <c r="EH124" s="226"/>
      <c r="EI124" s="226"/>
      <c r="EJ124" s="226"/>
      <c r="EK124" s="226"/>
      <c r="EL124" s="226"/>
      <c r="EM124" s="226"/>
      <c r="EN124" s="226"/>
      <c r="EO124" s="226"/>
      <c r="EP124" s="226"/>
      <c r="EQ124" s="226"/>
      <c r="ER124" s="226"/>
      <c r="ES124" s="226"/>
      <c r="ET124" s="226"/>
      <c r="EU124" s="226"/>
      <c r="EV124" s="226"/>
      <c r="EW124" s="226"/>
      <c r="EX124" s="226"/>
      <c r="EY124" s="226"/>
      <c r="EZ124" s="226"/>
      <c r="FA124" s="226"/>
      <c r="FB124" s="226"/>
      <c r="FC124" s="226"/>
      <c r="FD124" s="226"/>
      <c r="FE124" s="226"/>
      <c r="FF124" s="226"/>
      <c r="FG124" s="226"/>
      <c r="FH124" s="226"/>
      <c r="FI124" s="226"/>
      <c r="FJ124" s="226"/>
      <c r="FK124" s="226"/>
      <c r="FL124" s="226"/>
      <c r="FM124" s="226"/>
      <c r="FN124" s="226"/>
      <c r="FO124" s="226"/>
      <c r="FP124" s="226"/>
      <c r="FQ124" s="226"/>
      <c r="FR124" s="226"/>
      <c r="FS124" s="226"/>
      <c r="FT124" s="226"/>
      <c r="FU124" s="226"/>
      <c r="FV124" s="226"/>
      <c r="FW124" s="226"/>
      <c r="FX124" s="226"/>
      <c r="FY124" s="226"/>
      <c r="FZ124" s="226"/>
      <c r="GA124" s="226"/>
      <c r="GB124" s="226"/>
      <c r="GC124" s="226"/>
      <c r="GD124" s="226"/>
      <c r="GE124" s="226"/>
      <c r="GF124" s="226"/>
      <c r="GG124" s="226"/>
      <c r="GH124" s="226"/>
      <c r="GI124" s="226"/>
      <c r="GJ124" s="226"/>
      <c r="GK124" s="226"/>
      <c r="GL124" s="226"/>
      <c r="GM124" s="226"/>
      <c r="GN124" s="226"/>
      <c r="GO124" s="226"/>
      <c r="GP124" s="226"/>
      <c r="GQ124" s="226"/>
      <c r="GR124" s="226"/>
      <c r="GS124" s="226"/>
      <c r="GT124" s="226"/>
      <c r="GU124" s="226"/>
      <c r="GV124" s="226"/>
      <c r="GW124" s="226"/>
      <c r="GX124" s="226"/>
      <c r="GY124" s="226"/>
      <c r="GZ124" s="226"/>
      <c r="HA124" s="226"/>
      <c r="HB124" s="226"/>
      <c r="HC124" s="226"/>
      <c r="HD124" s="226"/>
      <c r="HE124" s="226"/>
      <c r="HF124" s="226"/>
      <c r="HG124" s="226"/>
      <c r="HH124" s="226"/>
      <c r="HI124" s="226"/>
      <c r="HJ124" s="226"/>
      <c r="HK124" s="226"/>
      <c r="HL124" s="226"/>
      <c r="HM124" s="226"/>
      <c r="HN124" s="226"/>
      <c r="HO124" s="226"/>
      <c r="HP124" s="226"/>
      <c r="HQ124" s="226"/>
      <c r="HR124" s="226"/>
      <c r="HS124" s="226"/>
      <c r="HT124" s="226"/>
      <c r="HU124" s="226"/>
      <c r="HV124" s="226"/>
      <c r="HW124" s="226"/>
      <c r="HX124" s="226"/>
      <c r="HY124" s="226"/>
      <c r="HZ124" s="226"/>
      <c r="IA124" s="226"/>
      <c r="IB124" s="226"/>
      <c r="IC124" s="226"/>
      <c r="ID124" s="226"/>
      <c r="IE124" s="226"/>
      <c r="IF124" s="226"/>
      <c r="IG124" s="226"/>
      <c r="IH124" s="226"/>
      <c r="II124" s="226"/>
      <c r="IJ124" s="226"/>
      <c r="IK124" s="226"/>
      <c r="IL124" s="226"/>
      <c r="IM124" s="226"/>
      <c r="IN124" s="226"/>
      <c r="IO124" s="226"/>
      <c r="IP124" s="226"/>
      <c r="IQ124" s="226"/>
      <c r="IR124" s="226"/>
      <c r="IS124" s="226"/>
      <c r="IT124" s="226"/>
      <c r="IU124" s="226"/>
      <c r="IV124" s="226"/>
      <c r="IW124" s="226"/>
    </row>
    <row r="125" spans="1:257" s="209" customFormat="1" ht="30" customHeight="1" x14ac:dyDescent="0.3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6"/>
      <c r="CX125" s="226"/>
      <c r="CY125" s="226"/>
      <c r="CZ125" s="226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  <c r="EF125" s="226"/>
      <c r="EG125" s="226"/>
      <c r="EH125" s="226"/>
      <c r="EI125" s="226"/>
      <c r="EJ125" s="226"/>
      <c r="EK125" s="226"/>
      <c r="EL125" s="226"/>
      <c r="EM125" s="226"/>
      <c r="EN125" s="226"/>
      <c r="EO125" s="226"/>
      <c r="EP125" s="226"/>
      <c r="EQ125" s="226"/>
      <c r="ER125" s="226"/>
      <c r="ES125" s="226"/>
      <c r="ET125" s="226"/>
      <c r="EU125" s="226"/>
      <c r="EV125" s="226"/>
      <c r="EW125" s="226"/>
      <c r="EX125" s="226"/>
      <c r="EY125" s="226"/>
      <c r="EZ125" s="226"/>
      <c r="FA125" s="226"/>
      <c r="FB125" s="226"/>
      <c r="FC125" s="226"/>
      <c r="FD125" s="226"/>
      <c r="FE125" s="226"/>
      <c r="FF125" s="226"/>
      <c r="FG125" s="226"/>
      <c r="FH125" s="226"/>
      <c r="FI125" s="226"/>
      <c r="FJ125" s="226"/>
      <c r="FK125" s="226"/>
      <c r="FL125" s="226"/>
      <c r="FM125" s="226"/>
      <c r="FN125" s="226"/>
      <c r="FO125" s="226"/>
      <c r="FP125" s="226"/>
      <c r="FQ125" s="226"/>
      <c r="FR125" s="226"/>
      <c r="FS125" s="226"/>
      <c r="FT125" s="226"/>
      <c r="FU125" s="226"/>
      <c r="FV125" s="226"/>
      <c r="FW125" s="226"/>
      <c r="FX125" s="226"/>
      <c r="FY125" s="226"/>
      <c r="FZ125" s="226"/>
      <c r="GA125" s="226"/>
      <c r="GB125" s="226"/>
      <c r="GC125" s="226"/>
      <c r="GD125" s="226"/>
      <c r="GE125" s="226"/>
      <c r="GF125" s="226"/>
      <c r="GG125" s="226"/>
      <c r="GH125" s="226"/>
      <c r="GI125" s="226"/>
      <c r="GJ125" s="226"/>
      <c r="GK125" s="226"/>
      <c r="GL125" s="226"/>
      <c r="GM125" s="226"/>
      <c r="GN125" s="226"/>
      <c r="GO125" s="226"/>
      <c r="GP125" s="226"/>
      <c r="GQ125" s="226"/>
      <c r="GR125" s="226"/>
      <c r="GS125" s="226"/>
      <c r="GT125" s="226"/>
      <c r="GU125" s="226"/>
      <c r="GV125" s="226"/>
      <c r="GW125" s="226"/>
      <c r="GX125" s="226"/>
      <c r="GY125" s="226"/>
      <c r="GZ125" s="226"/>
      <c r="HA125" s="226"/>
      <c r="HB125" s="226"/>
      <c r="HC125" s="226"/>
      <c r="HD125" s="226"/>
      <c r="HE125" s="226"/>
      <c r="HF125" s="226"/>
      <c r="HG125" s="226"/>
      <c r="HH125" s="226"/>
      <c r="HI125" s="226"/>
      <c r="HJ125" s="226"/>
      <c r="HK125" s="226"/>
      <c r="HL125" s="226"/>
      <c r="HM125" s="226"/>
      <c r="HN125" s="226"/>
      <c r="HO125" s="226"/>
      <c r="HP125" s="226"/>
      <c r="HQ125" s="226"/>
      <c r="HR125" s="226"/>
      <c r="HS125" s="226"/>
      <c r="HT125" s="226"/>
      <c r="HU125" s="226"/>
      <c r="HV125" s="226"/>
      <c r="HW125" s="226"/>
      <c r="HX125" s="226"/>
      <c r="HY125" s="226"/>
      <c r="HZ125" s="226"/>
      <c r="IA125" s="226"/>
      <c r="IB125" s="226"/>
      <c r="IC125" s="226"/>
      <c r="ID125" s="226"/>
      <c r="IE125" s="226"/>
      <c r="IF125" s="226"/>
      <c r="IG125" s="226"/>
      <c r="IH125" s="226"/>
      <c r="II125" s="226"/>
      <c r="IJ125" s="226"/>
      <c r="IK125" s="226"/>
      <c r="IL125" s="226"/>
      <c r="IM125" s="226"/>
      <c r="IN125" s="226"/>
      <c r="IO125" s="226"/>
      <c r="IP125" s="226"/>
      <c r="IQ125" s="226"/>
      <c r="IR125" s="226"/>
      <c r="IS125" s="226"/>
      <c r="IT125" s="226"/>
      <c r="IU125" s="226"/>
      <c r="IV125" s="226"/>
      <c r="IW125" s="226"/>
    </row>
    <row r="126" spans="1:257" s="209" customFormat="1" ht="30" customHeight="1" x14ac:dyDescent="0.3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6"/>
      <c r="BL126" s="226"/>
      <c r="BM126" s="226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  <c r="CY126" s="226"/>
      <c r="CZ126" s="226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  <c r="EF126" s="226"/>
      <c r="EG126" s="226"/>
      <c r="EH126" s="226"/>
      <c r="EI126" s="226"/>
      <c r="EJ126" s="226"/>
      <c r="EK126" s="226"/>
      <c r="EL126" s="226"/>
      <c r="EM126" s="226"/>
      <c r="EN126" s="226"/>
      <c r="EO126" s="226"/>
      <c r="EP126" s="226"/>
      <c r="EQ126" s="226"/>
      <c r="ER126" s="226"/>
      <c r="ES126" s="226"/>
      <c r="ET126" s="226"/>
      <c r="EU126" s="226"/>
      <c r="EV126" s="226"/>
      <c r="EW126" s="226"/>
      <c r="EX126" s="226"/>
      <c r="EY126" s="226"/>
      <c r="EZ126" s="226"/>
      <c r="FA126" s="226"/>
      <c r="FB126" s="226"/>
      <c r="FC126" s="226"/>
      <c r="FD126" s="226"/>
      <c r="FE126" s="226"/>
      <c r="FF126" s="226"/>
      <c r="FG126" s="226"/>
      <c r="FH126" s="226"/>
      <c r="FI126" s="226"/>
      <c r="FJ126" s="226"/>
      <c r="FK126" s="226"/>
      <c r="FL126" s="226"/>
      <c r="FM126" s="226"/>
      <c r="FN126" s="226"/>
      <c r="FO126" s="226"/>
      <c r="FP126" s="226"/>
      <c r="FQ126" s="226"/>
      <c r="FR126" s="226"/>
      <c r="FS126" s="226"/>
      <c r="FT126" s="226"/>
      <c r="FU126" s="226"/>
      <c r="FV126" s="226"/>
      <c r="FW126" s="226"/>
      <c r="FX126" s="226"/>
      <c r="FY126" s="226"/>
      <c r="FZ126" s="226"/>
      <c r="GA126" s="226"/>
      <c r="GB126" s="226"/>
      <c r="GC126" s="226"/>
      <c r="GD126" s="226"/>
      <c r="GE126" s="226"/>
      <c r="GF126" s="226"/>
      <c r="GG126" s="226"/>
      <c r="GH126" s="226"/>
      <c r="GI126" s="226"/>
      <c r="GJ126" s="226"/>
      <c r="GK126" s="226"/>
      <c r="GL126" s="226"/>
      <c r="GM126" s="226"/>
      <c r="GN126" s="226"/>
      <c r="GO126" s="226"/>
      <c r="GP126" s="226"/>
      <c r="GQ126" s="226"/>
      <c r="GR126" s="226"/>
      <c r="GS126" s="226"/>
      <c r="GT126" s="226"/>
      <c r="GU126" s="226"/>
      <c r="GV126" s="226"/>
      <c r="GW126" s="226"/>
      <c r="GX126" s="226"/>
      <c r="GY126" s="226"/>
      <c r="GZ126" s="226"/>
      <c r="HA126" s="226"/>
      <c r="HB126" s="226"/>
      <c r="HC126" s="226"/>
      <c r="HD126" s="226"/>
      <c r="HE126" s="226"/>
      <c r="HF126" s="226"/>
      <c r="HG126" s="226"/>
      <c r="HH126" s="226"/>
      <c r="HI126" s="226"/>
      <c r="HJ126" s="226"/>
      <c r="HK126" s="226"/>
      <c r="HL126" s="226"/>
      <c r="HM126" s="226"/>
      <c r="HN126" s="226"/>
      <c r="HO126" s="226"/>
      <c r="HP126" s="226"/>
      <c r="HQ126" s="226"/>
      <c r="HR126" s="226"/>
      <c r="HS126" s="226"/>
      <c r="HT126" s="226"/>
      <c r="HU126" s="226"/>
      <c r="HV126" s="226"/>
      <c r="HW126" s="226"/>
      <c r="HX126" s="226"/>
      <c r="HY126" s="226"/>
      <c r="HZ126" s="226"/>
      <c r="IA126" s="226"/>
      <c r="IB126" s="226"/>
      <c r="IC126" s="226"/>
      <c r="ID126" s="226"/>
      <c r="IE126" s="226"/>
      <c r="IF126" s="226"/>
      <c r="IG126" s="226"/>
      <c r="IH126" s="226"/>
      <c r="II126" s="226"/>
      <c r="IJ126" s="226"/>
      <c r="IK126" s="226"/>
      <c r="IL126" s="226"/>
      <c r="IM126" s="226"/>
      <c r="IN126" s="226"/>
      <c r="IO126" s="226"/>
      <c r="IP126" s="226"/>
      <c r="IQ126" s="226"/>
      <c r="IR126" s="226"/>
      <c r="IS126" s="226"/>
      <c r="IT126" s="226"/>
      <c r="IU126" s="226"/>
      <c r="IV126" s="226"/>
      <c r="IW126" s="226"/>
    </row>
    <row r="127" spans="1:257" s="209" customFormat="1" ht="30" customHeight="1" x14ac:dyDescent="0.3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  <c r="EF127" s="226"/>
      <c r="EG127" s="226"/>
      <c r="EH127" s="226"/>
      <c r="EI127" s="226"/>
      <c r="EJ127" s="226"/>
      <c r="EK127" s="226"/>
      <c r="EL127" s="226"/>
      <c r="EM127" s="226"/>
      <c r="EN127" s="226"/>
      <c r="EO127" s="226"/>
      <c r="EP127" s="226"/>
      <c r="EQ127" s="226"/>
      <c r="ER127" s="226"/>
      <c r="ES127" s="226"/>
      <c r="ET127" s="226"/>
      <c r="EU127" s="226"/>
      <c r="EV127" s="226"/>
      <c r="EW127" s="226"/>
      <c r="EX127" s="226"/>
      <c r="EY127" s="226"/>
      <c r="EZ127" s="226"/>
      <c r="FA127" s="226"/>
      <c r="FB127" s="226"/>
      <c r="FC127" s="226"/>
      <c r="FD127" s="226"/>
      <c r="FE127" s="226"/>
      <c r="FF127" s="226"/>
      <c r="FG127" s="226"/>
      <c r="FH127" s="226"/>
      <c r="FI127" s="226"/>
      <c r="FJ127" s="226"/>
      <c r="FK127" s="226"/>
      <c r="FL127" s="226"/>
      <c r="FM127" s="226"/>
      <c r="FN127" s="226"/>
      <c r="FO127" s="226"/>
      <c r="FP127" s="226"/>
      <c r="FQ127" s="226"/>
      <c r="FR127" s="226"/>
      <c r="FS127" s="226"/>
      <c r="FT127" s="226"/>
      <c r="FU127" s="226"/>
      <c r="FV127" s="226"/>
      <c r="FW127" s="226"/>
      <c r="FX127" s="226"/>
      <c r="FY127" s="226"/>
      <c r="FZ127" s="226"/>
      <c r="GA127" s="226"/>
      <c r="GB127" s="226"/>
      <c r="GC127" s="226"/>
      <c r="GD127" s="226"/>
      <c r="GE127" s="226"/>
      <c r="GF127" s="226"/>
      <c r="GG127" s="226"/>
      <c r="GH127" s="226"/>
      <c r="GI127" s="226"/>
      <c r="GJ127" s="226"/>
      <c r="GK127" s="226"/>
      <c r="GL127" s="226"/>
      <c r="GM127" s="226"/>
      <c r="GN127" s="226"/>
      <c r="GO127" s="226"/>
      <c r="GP127" s="226"/>
      <c r="GQ127" s="226"/>
      <c r="GR127" s="226"/>
      <c r="GS127" s="226"/>
      <c r="GT127" s="226"/>
      <c r="GU127" s="226"/>
      <c r="GV127" s="226"/>
      <c r="GW127" s="226"/>
      <c r="GX127" s="226"/>
      <c r="GY127" s="226"/>
      <c r="GZ127" s="226"/>
      <c r="HA127" s="226"/>
      <c r="HB127" s="226"/>
      <c r="HC127" s="226"/>
      <c r="HD127" s="226"/>
      <c r="HE127" s="226"/>
      <c r="HF127" s="226"/>
      <c r="HG127" s="226"/>
      <c r="HH127" s="226"/>
      <c r="HI127" s="226"/>
      <c r="HJ127" s="226"/>
      <c r="HK127" s="226"/>
      <c r="HL127" s="226"/>
      <c r="HM127" s="226"/>
      <c r="HN127" s="226"/>
      <c r="HO127" s="226"/>
      <c r="HP127" s="226"/>
      <c r="HQ127" s="226"/>
      <c r="HR127" s="226"/>
      <c r="HS127" s="226"/>
      <c r="HT127" s="226"/>
      <c r="HU127" s="226"/>
      <c r="HV127" s="226"/>
      <c r="HW127" s="226"/>
      <c r="HX127" s="226"/>
      <c r="HY127" s="226"/>
      <c r="HZ127" s="226"/>
      <c r="IA127" s="226"/>
      <c r="IB127" s="226"/>
      <c r="IC127" s="226"/>
      <c r="ID127" s="226"/>
      <c r="IE127" s="226"/>
      <c r="IF127" s="226"/>
      <c r="IG127" s="226"/>
      <c r="IH127" s="226"/>
      <c r="II127" s="226"/>
      <c r="IJ127" s="226"/>
      <c r="IK127" s="226"/>
      <c r="IL127" s="226"/>
      <c r="IM127" s="226"/>
      <c r="IN127" s="226"/>
      <c r="IO127" s="226"/>
      <c r="IP127" s="226"/>
      <c r="IQ127" s="226"/>
      <c r="IR127" s="226"/>
      <c r="IS127" s="226"/>
      <c r="IT127" s="226"/>
      <c r="IU127" s="226"/>
      <c r="IV127" s="226"/>
      <c r="IW127" s="226"/>
    </row>
    <row r="128" spans="1:257" s="209" customFormat="1" ht="30" customHeight="1" x14ac:dyDescent="0.3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  <c r="EF128" s="226"/>
      <c r="EG128" s="226"/>
      <c r="EH128" s="226"/>
      <c r="EI128" s="226"/>
      <c r="EJ128" s="226"/>
      <c r="EK128" s="226"/>
      <c r="EL128" s="226"/>
      <c r="EM128" s="226"/>
      <c r="EN128" s="226"/>
      <c r="EO128" s="226"/>
      <c r="EP128" s="226"/>
      <c r="EQ128" s="226"/>
      <c r="ER128" s="226"/>
      <c r="ES128" s="226"/>
      <c r="ET128" s="226"/>
      <c r="EU128" s="226"/>
      <c r="EV128" s="226"/>
      <c r="EW128" s="226"/>
      <c r="EX128" s="226"/>
      <c r="EY128" s="226"/>
      <c r="EZ128" s="226"/>
      <c r="FA128" s="226"/>
      <c r="FB128" s="226"/>
      <c r="FC128" s="226"/>
      <c r="FD128" s="226"/>
      <c r="FE128" s="226"/>
      <c r="FF128" s="226"/>
      <c r="FG128" s="226"/>
      <c r="FH128" s="226"/>
      <c r="FI128" s="226"/>
      <c r="FJ128" s="226"/>
      <c r="FK128" s="226"/>
      <c r="FL128" s="226"/>
      <c r="FM128" s="226"/>
      <c r="FN128" s="226"/>
      <c r="FO128" s="226"/>
      <c r="FP128" s="226"/>
      <c r="FQ128" s="226"/>
      <c r="FR128" s="226"/>
      <c r="FS128" s="226"/>
      <c r="FT128" s="226"/>
      <c r="FU128" s="226"/>
      <c r="FV128" s="226"/>
      <c r="FW128" s="226"/>
      <c r="FX128" s="226"/>
      <c r="FY128" s="226"/>
      <c r="FZ128" s="226"/>
      <c r="GA128" s="226"/>
      <c r="GB128" s="226"/>
      <c r="GC128" s="226"/>
      <c r="GD128" s="226"/>
      <c r="GE128" s="226"/>
      <c r="GF128" s="226"/>
      <c r="GG128" s="226"/>
      <c r="GH128" s="226"/>
      <c r="GI128" s="226"/>
      <c r="GJ128" s="226"/>
      <c r="GK128" s="226"/>
      <c r="GL128" s="226"/>
      <c r="GM128" s="226"/>
      <c r="GN128" s="226"/>
      <c r="GO128" s="226"/>
      <c r="GP128" s="226"/>
      <c r="GQ128" s="226"/>
      <c r="GR128" s="226"/>
      <c r="GS128" s="226"/>
      <c r="GT128" s="226"/>
      <c r="GU128" s="226"/>
      <c r="GV128" s="226"/>
      <c r="GW128" s="226"/>
      <c r="GX128" s="226"/>
      <c r="GY128" s="226"/>
      <c r="GZ128" s="226"/>
      <c r="HA128" s="226"/>
      <c r="HB128" s="226"/>
      <c r="HC128" s="226"/>
      <c r="HD128" s="226"/>
      <c r="HE128" s="226"/>
      <c r="HF128" s="226"/>
      <c r="HG128" s="226"/>
      <c r="HH128" s="226"/>
      <c r="HI128" s="226"/>
      <c r="HJ128" s="226"/>
      <c r="HK128" s="226"/>
      <c r="HL128" s="226"/>
      <c r="HM128" s="226"/>
      <c r="HN128" s="226"/>
      <c r="HO128" s="226"/>
      <c r="HP128" s="226"/>
      <c r="HQ128" s="226"/>
      <c r="HR128" s="226"/>
      <c r="HS128" s="226"/>
      <c r="HT128" s="226"/>
      <c r="HU128" s="226"/>
      <c r="HV128" s="226"/>
      <c r="HW128" s="226"/>
      <c r="HX128" s="226"/>
      <c r="HY128" s="226"/>
      <c r="HZ128" s="226"/>
      <c r="IA128" s="226"/>
      <c r="IB128" s="226"/>
      <c r="IC128" s="226"/>
      <c r="ID128" s="226"/>
      <c r="IE128" s="226"/>
      <c r="IF128" s="226"/>
      <c r="IG128" s="226"/>
      <c r="IH128" s="226"/>
      <c r="II128" s="226"/>
      <c r="IJ128" s="226"/>
      <c r="IK128" s="226"/>
      <c r="IL128" s="226"/>
      <c r="IM128" s="226"/>
      <c r="IN128" s="226"/>
      <c r="IO128" s="226"/>
      <c r="IP128" s="226"/>
      <c r="IQ128" s="226"/>
      <c r="IR128" s="226"/>
      <c r="IS128" s="226"/>
      <c r="IT128" s="226"/>
      <c r="IU128" s="226"/>
      <c r="IV128" s="226"/>
      <c r="IW128" s="226"/>
    </row>
    <row r="129" spans="1:257" s="209" customFormat="1" ht="30" customHeight="1" x14ac:dyDescent="0.3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  <c r="EF129" s="226"/>
      <c r="EG129" s="226"/>
      <c r="EH129" s="226"/>
      <c r="EI129" s="226"/>
      <c r="EJ129" s="226"/>
      <c r="EK129" s="226"/>
      <c r="EL129" s="226"/>
      <c r="EM129" s="226"/>
      <c r="EN129" s="226"/>
      <c r="EO129" s="226"/>
      <c r="EP129" s="226"/>
      <c r="EQ129" s="226"/>
      <c r="ER129" s="226"/>
      <c r="ES129" s="226"/>
      <c r="ET129" s="226"/>
      <c r="EU129" s="226"/>
      <c r="EV129" s="226"/>
      <c r="EW129" s="226"/>
      <c r="EX129" s="226"/>
      <c r="EY129" s="226"/>
      <c r="EZ129" s="226"/>
      <c r="FA129" s="226"/>
      <c r="FB129" s="226"/>
      <c r="FC129" s="226"/>
      <c r="FD129" s="226"/>
      <c r="FE129" s="226"/>
      <c r="FF129" s="226"/>
      <c r="FG129" s="226"/>
      <c r="FH129" s="226"/>
      <c r="FI129" s="226"/>
      <c r="FJ129" s="226"/>
      <c r="FK129" s="226"/>
      <c r="FL129" s="226"/>
      <c r="FM129" s="226"/>
      <c r="FN129" s="226"/>
      <c r="FO129" s="226"/>
      <c r="FP129" s="226"/>
      <c r="FQ129" s="226"/>
      <c r="FR129" s="226"/>
      <c r="FS129" s="226"/>
      <c r="FT129" s="226"/>
      <c r="FU129" s="226"/>
      <c r="FV129" s="226"/>
      <c r="FW129" s="226"/>
      <c r="FX129" s="226"/>
      <c r="FY129" s="226"/>
      <c r="FZ129" s="226"/>
      <c r="GA129" s="226"/>
      <c r="GB129" s="226"/>
      <c r="GC129" s="226"/>
      <c r="GD129" s="226"/>
      <c r="GE129" s="226"/>
      <c r="GF129" s="226"/>
      <c r="GG129" s="226"/>
      <c r="GH129" s="226"/>
      <c r="GI129" s="226"/>
      <c r="GJ129" s="226"/>
      <c r="GK129" s="226"/>
      <c r="GL129" s="226"/>
      <c r="GM129" s="226"/>
      <c r="GN129" s="226"/>
      <c r="GO129" s="226"/>
      <c r="GP129" s="226"/>
      <c r="GQ129" s="226"/>
      <c r="GR129" s="226"/>
      <c r="GS129" s="226"/>
      <c r="GT129" s="226"/>
      <c r="GU129" s="226"/>
      <c r="GV129" s="226"/>
      <c r="GW129" s="226"/>
      <c r="GX129" s="226"/>
      <c r="GY129" s="226"/>
      <c r="GZ129" s="226"/>
      <c r="HA129" s="226"/>
      <c r="HB129" s="226"/>
      <c r="HC129" s="226"/>
      <c r="HD129" s="226"/>
      <c r="HE129" s="226"/>
      <c r="HF129" s="226"/>
      <c r="HG129" s="226"/>
      <c r="HH129" s="226"/>
      <c r="HI129" s="226"/>
      <c r="HJ129" s="226"/>
      <c r="HK129" s="226"/>
      <c r="HL129" s="226"/>
      <c r="HM129" s="226"/>
      <c r="HN129" s="226"/>
      <c r="HO129" s="226"/>
      <c r="HP129" s="226"/>
      <c r="HQ129" s="226"/>
      <c r="HR129" s="226"/>
      <c r="HS129" s="226"/>
      <c r="HT129" s="226"/>
      <c r="HU129" s="226"/>
      <c r="HV129" s="226"/>
      <c r="HW129" s="226"/>
      <c r="HX129" s="226"/>
      <c r="HY129" s="226"/>
      <c r="HZ129" s="226"/>
      <c r="IA129" s="226"/>
      <c r="IB129" s="226"/>
      <c r="IC129" s="226"/>
      <c r="ID129" s="226"/>
      <c r="IE129" s="226"/>
      <c r="IF129" s="226"/>
      <c r="IG129" s="226"/>
      <c r="IH129" s="226"/>
      <c r="II129" s="226"/>
      <c r="IJ129" s="226"/>
      <c r="IK129" s="226"/>
      <c r="IL129" s="226"/>
      <c r="IM129" s="226"/>
      <c r="IN129" s="226"/>
      <c r="IO129" s="226"/>
      <c r="IP129" s="226"/>
      <c r="IQ129" s="226"/>
      <c r="IR129" s="226"/>
      <c r="IS129" s="226"/>
      <c r="IT129" s="226"/>
      <c r="IU129" s="226"/>
      <c r="IV129" s="226"/>
      <c r="IW129" s="226"/>
    </row>
    <row r="130" spans="1:257" s="209" customFormat="1" ht="30" customHeight="1" x14ac:dyDescent="0.3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226"/>
      <c r="BZ130" s="226"/>
      <c r="CA130" s="226"/>
      <c r="CB130" s="226"/>
      <c r="CC130" s="226"/>
      <c r="CD130" s="226"/>
      <c r="CE130" s="226"/>
      <c r="CF130" s="226"/>
      <c r="CG130" s="226"/>
      <c r="CH130" s="226"/>
      <c r="CI130" s="226"/>
      <c r="CJ130" s="226"/>
      <c r="CK130" s="226"/>
      <c r="CL130" s="226"/>
      <c r="CM130" s="226"/>
      <c r="CN130" s="226"/>
      <c r="CO130" s="226"/>
      <c r="CP130" s="226"/>
      <c r="CQ130" s="226"/>
      <c r="CR130" s="226"/>
      <c r="CS130" s="226"/>
      <c r="CT130" s="226"/>
      <c r="CU130" s="226"/>
      <c r="CV130" s="226"/>
      <c r="CW130" s="226"/>
      <c r="CX130" s="226"/>
      <c r="CY130" s="226"/>
      <c r="CZ130" s="226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  <c r="EF130" s="226"/>
      <c r="EG130" s="226"/>
      <c r="EH130" s="226"/>
      <c r="EI130" s="226"/>
      <c r="EJ130" s="226"/>
      <c r="EK130" s="226"/>
      <c r="EL130" s="226"/>
      <c r="EM130" s="226"/>
      <c r="EN130" s="226"/>
      <c r="EO130" s="226"/>
      <c r="EP130" s="226"/>
      <c r="EQ130" s="226"/>
      <c r="ER130" s="226"/>
      <c r="ES130" s="226"/>
      <c r="ET130" s="226"/>
      <c r="EU130" s="226"/>
      <c r="EV130" s="226"/>
      <c r="EW130" s="226"/>
      <c r="EX130" s="226"/>
      <c r="EY130" s="226"/>
      <c r="EZ130" s="226"/>
      <c r="FA130" s="226"/>
      <c r="FB130" s="226"/>
      <c r="FC130" s="226"/>
      <c r="FD130" s="226"/>
      <c r="FE130" s="226"/>
      <c r="FF130" s="226"/>
      <c r="FG130" s="226"/>
      <c r="FH130" s="226"/>
      <c r="FI130" s="226"/>
      <c r="FJ130" s="226"/>
      <c r="FK130" s="226"/>
      <c r="FL130" s="226"/>
      <c r="FM130" s="226"/>
      <c r="FN130" s="226"/>
      <c r="FO130" s="226"/>
      <c r="FP130" s="226"/>
      <c r="FQ130" s="226"/>
      <c r="FR130" s="226"/>
      <c r="FS130" s="226"/>
      <c r="FT130" s="226"/>
      <c r="FU130" s="226"/>
      <c r="FV130" s="226"/>
      <c r="FW130" s="226"/>
      <c r="FX130" s="226"/>
      <c r="FY130" s="226"/>
      <c r="FZ130" s="226"/>
      <c r="GA130" s="226"/>
      <c r="GB130" s="226"/>
      <c r="GC130" s="226"/>
      <c r="GD130" s="226"/>
      <c r="GE130" s="226"/>
      <c r="GF130" s="226"/>
      <c r="GG130" s="226"/>
      <c r="GH130" s="226"/>
      <c r="GI130" s="226"/>
      <c r="GJ130" s="226"/>
      <c r="GK130" s="226"/>
      <c r="GL130" s="226"/>
      <c r="GM130" s="226"/>
      <c r="GN130" s="226"/>
      <c r="GO130" s="226"/>
      <c r="GP130" s="226"/>
      <c r="GQ130" s="226"/>
      <c r="GR130" s="226"/>
      <c r="GS130" s="226"/>
      <c r="GT130" s="226"/>
      <c r="GU130" s="226"/>
      <c r="GV130" s="226"/>
      <c r="GW130" s="226"/>
      <c r="GX130" s="226"/>
      <c r="GY130" s="226"/>
      <c r="GZ130" s="226"/>
      <c r="HA130" s="226"/>
      <c r="HB130" s="226"/>
      <c r="HC130" s="226"/>
      <c r="HD130" s="226"/>
      <c r="HE130" s="226"/>
      <c r="HF130" s="226"/>
      <c r="HG130" s="226"/>
      <c r="HH130" s="226"/>
      <c r="HI130" s="226"/>
      <c r="HJ130" s="226"/>
      <c r="HK130" s="226"/>
      <c r="HL130" s="226"/>
      <c r="HM130" s="226"/>
      <c r="HN130" s="226"/>
      <c r="HO130" s="226"/>
      <c r="HP130" s="226"/>
      <c r="HQ130" s="226"/>
      <c r="HR130" s="226"/>
      <c r="HS130" s="226"/>
      <c r="HT130" s="226"/>
      <c r="HU130" s="226"/>
      <c r="HV130" s="226"/>
      <c r="HW130" s="226"/>
      <c r="HX130" s="226"/>
      <c r="HY130" s="226"/>
      <c r="HZ130" s="226"/>
      <c r="IA130" s="226"/>
      <c r="IB130" s="226"/>
      <c r="IC130" s="226"/>
      <c r="ID130" s="226"/>
      <c r="IE130" s="226"/>
      <c r="IF130" s="226"/>
      <c r="IG130" s="226"/>
      <c r="IH130" s="226"/>
      <c r="II130" s="226"/>
      <c r="IJ130" s="226"/>
      <c r="IK130" s="226"/>
      <c r="IL130" s="226"/>
      <c r="IM130" s="226"/>
      <c r="IN130" s="226"/>
      <c r="IO130" s="226"/>
      <c r="IP130" s="226"/>
      <c r="IQ130" s="226"/>
      <c r="IR130" s="226"/>
      <c r="IS130" s="226"/>
      <c r="IT130" s="226"/>
      <c r="IU130" s="226"/>
      <c r="IV130" s="226"/>
      <c r="IW130" s="226"/>
    </row>
    <row r="131" spans="1:257" s="209" customFormat="1" ht="30" customHeight="1" x14ac:dyDescent="0.3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  <c r="BW131" s="226"/>
      <c r="BX131" s="226"/>
      <c r="BY131" s="226"/>
      <c r="BZ131" s="226"/>
      <c r="CA131" s="226"/>
      <c r="CB131" s="226"/>
      <c r="CC131" s="226"/>
      <c r="CD131" s="226"/>
      <c r="CE131" s="226"/>
      <c r="CF131" s="226"/>
      <c r="CG131" s="226"/>
      <c r="CH131" s="226"/>
      <c r="CI131" s="226"/>
      <c r="CJ131" s="226"/>
      <c r="CK131" s="226"/>
      <c r="CL131" s="226"/>
      <c r="CM131" s="226"/>
      <c r="CN131" s="226"/>
      <c r="CO131" s="226"/>
      <c r="CP131" s="226"/>
      <c r="CQ131" s="226"/>
      <c r="CR131" s="226"/>
      <c r="CS131" s="226"/>
      <c r="CT131" s="226"/>
      <c r="CU131" s="226"/>
      <c r="CV131" s="226"/>
      <c r="CW131" s="226"/>
      <c r="CX131" s="226"/>
      <c r="CY131" s="226"/>
      <c r="CZ131" s="226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  <c r="EF131" s="226"/>
      <c r="EG131" s="226"/>
      <c r="EH131" s="226"/>
      <c r="EI131" s="226"/>
      <c r="EJ131" s="226"/>
      <c r="EK131" s="226"/>
      <c r="EL131" s="226"/>
      <c r="EM131" s="226"/>
      <c r="EN131" s="226"/>
      <c r="EO131" s="226"/>
      <c r="EP131" s="226"/>
      <c r="EQ131" s="226"/>
      <c r="ER131" s="226"/>
      <c r="ES131" s="226"/>
      <c r="ET131" s="226"/>
      <c r="EU131" s="226"/>
      <c r="EV131" s="226"/>
      <c r="EW131" s="226"/>
      <c r="EX131" s="226"/>
      <c r="EY131" s="226"/>
      <c r="EZ131" s="226"/>
      <c r="FA131" s="226"/>
      <c r="FB131" s="226"/>
      <c r="FC131" s="226"/>
      <c r="FD131" s="226"/>
      <c r="FE131" s="226"/>
      <c r="FF131" s="226"/>
      <c r="FG131" s="226"/>
      <c r="FH131" s="226"/>
      <c r="FI131" s="226"/>
      <c r="FJ131" s="226"/>
      <c r="FK131" s="226"/>
      <c r="FL131" s="226"/>
      <c r="FM131" s="226"/>
      <c r="FN131" s="226"/>
      <c r="FO131" s="226"/>
      <c r="FP131" s="226"/>
      <c r="FQ131" s="226"/>
      <c r="FR131" s="226"/>
      <c r="FS131" s="226"/>
      <c r="FT131" s="226"/>
      <c r="FU131" s="226"/>
      <c r="FV131" s="226"/>
      <c r="FW131" s="226"/>
      <c r="FX131" s="226"/>
      <c r="FY131" s="226"/>
      <c r="FZ131" s="226"/>
      <c r="GA131" s="226"/>
      <c r="GB131" s="226"/>
      <c r="GC131" s="226"/>
      <c r="GD131" s="226"/>
      <c r="GE131" s="226"/>
      <c r="GF131" s="226"/>
      <c r="GG131" s="226"/>
      <c r="GH131" s="226"/>
      <c r="GI131" s="226"/>
      <c r="GJ131" s="226"/>
      <c r="GK131" s="226"/>
      <c r="GL131" s="226"/>
      <c r="GM131" s="226"/>
      <c r="GN131" s="226"/>
      <c r="GO131" s="226"/>
      <c r="GP131" s="226"/>
      <c r="GQ131" s="226"/>
      <c r="GR131" s="226"/>
      <c r="GS131" s="226"/>
      <c r="GT131" s="226"/>
      <c r="GU131" s="226"/>
      <c r="GV131" s="226"/>
      <c r="GW131" s="226"/>
      <c r="GX131" s="226"/>
      <c r="GY131" s="226"/>
      <c r="GZ131" s="226"/>
      <c r="HA131" s="226"/>
      <c r="HB131" s="226"/>
      <c r="HC131" s="226"/>
      <c r="HD131" s="226"/>
      <c r="HE131" s="226"/>
      <c r="HF131" s="226"/>
      <c r="HG131" s="226"/>
      <c r="HH131" s="226"/>
      <c r="HI131" s="226"/>
      <c r="HJ131" s="226"/>
      <c r="HK131" s="226"/>
      <c r="HL131" s="226"/>
      <c r="HM131" s="226"/>
      <c r="HN131" s="226"/>
      <c r="HO131" s="226"/>
      <c r="HP131" s="226"/>
      <c r="HQ131" s="226"/>
      <c r="HR131" s="226"/>
      <c r="HS131" s="226"/>
      <c r="HT131" s="226"/>
      <c r="HU131" s="226"/>
      <c r="HV131" s="226"/>
      <c r="HW131" s="226"/>
      <c r="HX131" s="226"/>
      <c r="HY131" s="226"/>
      <c r="HZ131" s="226"/>
      <c r="IA131" s="226"/>
      <c r="IB131" s="226"/>
      <c r="IC131" s="226"/>
      <c r="ID131" s="226"/>
      <c r="IE131" s="226"/>
      <c r="IF131" s="226"/>
      <c r="IG131" s="226"/>
      <c r="IH131" s="226"/>
      <c r="II131" s="226"/>
      <c r="IJ131" s="226"/>
      <c r="IK131" s="226"/>
      <c r="IL131" s="226"/>
      <c r="IM131" s="226"/>
      <c r="IN131" s="226"/>
      <c r="IO131" s="226"/>
      <c r="IP131" s="226"/>
      <c r="IQ131" s="226"/>
      <c r="IR131" s="226"/>
      <c r="IS131" s="226"/>
      <c r="IT131" s="226"/>
      <c r="IU131" s="226"/>
      <c r="IV131" s="226"/>
      <c r="IW131" s="226"/>
    </row>
    <row r="132" spans="1:257" s="209" customFormat="1" ht="30" customHeight="1" x14ac:dyDescent="0.3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6"/>
      <c r="CA132" s="226"/>
      <c r="CB132" s="226"/>
      <c r="CC132" s="226"/>
      <c r="CD132" s="226"/>
      <c r="CE132" s="226"/>
      <c r="CF132" s="226"/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26"/>
      <c r="CS132" s="226"/>
      <c r="CT132" s="226"/>
      <c r="CU132" s="226"/>
      <c r="CV132" s="226"/>
      <c r="CW132" s="226"/>
      <c r="CX132" s="226"/>
      <c r="CY132" s="226"/>
      <c r="CZ132" s="226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  <c r="EF132" s="226"/>
      <c r="EG132" s="226"/>
      <c r="EH132" s="226"/>
      <c r="EI132" s="226"/>
      <c r="EJ132" s="226"/>
      <c r="EK132" s="226"/>
      <c r="EL132" s="226"/>
      <c r="EM132" s="226"/>
      <c r="EN132" s="226"/>
      <c r="EO132" s="226"/>
      <c r="EP132" s="226"/>
      <c r="EQ132" s="226"/>
      <c r="ER132" s="226"/>
      <c r="ES132" s="226"/>
      <c r="ET132" s="226"/>
      <c r="EU132" s="226"/>
      <c r="EV132" s="226"/>
      <c r="EW132" s="226"/>
      <c r="EX132" s="226"/>
      <c r="EY132" s="226"/>
      <c r="EZ132" s="226"/>
      <c r="FA132" s="226"/>
      <c r="FB132" s="226"/>
      <c r="FC132" s="226"/>
      <c r="FD132" s="226"/>
      <c r="FE132" s="226"/>
      <c r="FF132" s="226"/>
      <c r="FG132" s="226"/>
      <c r="FH132" s="226"/>
      <c r="FI132" s="226"/>
      <c r="FJ132" s="226"/>
      <c r="FK132" s="226"/>
      <c r="FL132" s="226"/>
      <c r="FM132" s="226"/>
      <c r="FN132" s="226"/>
      <c r="FO132" s="226"/>
      <c r="FP132" s="226"/>
      <c r="FQ132" s="226"/>
      <c r="FR132" s="226"/>
      <c r="FS132" s="226"/>
      <c r="FT132" s="226"/>
      <c r="FU132" s="226"/>
      <c r="FV132" s="226"/>
      <c r="FW132" s="226"/>
      <c r="FX132" s="226"/>
      <c r="FY132" s="226"/>
      <c r="FZ132" s="226"/>
      <c r="GA132" s="226"/>
      <c r="GB132" s="226"/>
      <c r="GC132" s="226"/>
      <c r="GD132" s="226"/>
      <c r="GE132" s="226"/>
      <c r="GF132" s="226"/>
      <c r="GG132" s="226"/>
      <c r="GH132" s="226"/>
      <c r="GI132" s="226"/>
      <c r="GJ132" s="226"/>
      <c r="GK132" s="226"/>
      <c r="GL132" s="226"/>
      <c r="GM132" s="226"/>
      <c r="GN132" s="226"/>
      <c r="GO132" s="226"/>
      <c r="GP132" s="226"/>
      <c r="GQ132" s="226"/>
      <c r="GR132" s="226"/>
      <c r="GS132" s="226"/>
      <c r="GT132" s="226"/>
      <c r="GU132" s="226"/>
      <c r="GV132" s="226"/>
      <c r="GW132" s="226"/>
      <c r="GX132" s="226"/>
      <c r="GY132" s="226"/>
      <c r="GZ132" s="226"/>
      <c r="HA132" s="226"/>
      <c r="HB132" s="226"/>
      <c r="HC132" s="226"/>
      <c r="HD132" s="226"/>
      <c r="HE132" s="226"/>
      <c r="HF132" s="226"/>
      <c r="HG132" s="226"/>
      <c r="HH132" s="226"/>
      <c r="HI132" s="226"/>
      <c r="HJ132" s="226"/>
      <c r="HK132" s="226"/>
      <c r="HL132" s="226"/>
      <c r="HM132" s="226"/>
      <c r="HN132" s="226"/>
      <c r="HO132" s="226"/>
      <c r="HP132" s="226"/>
      <c r="HQ132" s="226"/>
      <c r="HR132" s="226"/>
      <c r="HS132" s="226"/>
      <c r="HT132" s="226"/>
      <c r="HU132" s="226"/>
      <c r="HV132" s="226"/>
      <c r="HW132" s="226"/>
      <c r="HX132" s="226"/>
      <c r="HY132" s="226"/>
      <c r="HZ132" s="226"/>
      <c r="IA132" s="226"/>
      <c r="IB132" s="226"/>
      <c r="IC132" s="226"/>
      <c r="ID132" s="226"/>
      <c r="IE132" s="226"/>
      <c r="IF132" s="226"/>
      <c r="IG132" s="226"/>
      <c r="IH132" s="226"/>
      <c r="II132" s="226"/>
      <c r="IJ132" s="226"/>
      <c r="IK132" s="226"/>
      <c r="IL132" s="226"/>
      <c r="IM132" s="226"/>
      <c r="IN132" s="226"/>
      <c r="IO132" s="226"/>
      <c r="IP132" s="226"/>
      <c r="IQ132" s="226"/>
      <c r="IR132" s="226"/>
      <c r="IS132" s="226"/>
      <c r="IT132" s="226"/>
      <c r="IU132" s="226"/>
      <c r="IV132" s="226"/>
      <c r="IW132" s="226"/>
    </row>
    <row r="133" spans="1:257" s="209" customFormat="1" ht="30" customHeight="1" x14ac:dyDescent="0.3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6"/>
      <c r="CK133" s="226"/>
      <c r="CL133" s="226"/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  <c r="EF133" s="226"/>
      <c r="EG133" s="226"/>
      <c r="EH133" s="226"/>
      <c r="EI133" s="226"/>
      <c r="EJ133" s="226"/>
      <c r="EK133" s="226"/>
      <c r="EL133" s="226"/>
      <c r="EM133" s="226"/>
      <c r="EN133" s="226"/>
      <c r="EO133" s="226"/>
      <c r="EP133" s="226"/>
      <c r="EQ133" s="226"/>
      <c r="ER133" s="226"/>
      <c r="ES133" s="226"/>
      <c r="ET133" s="226"/>
      <c r="EU133" s="226"/>
      <c r="EV133" s="226"/>
      <c r="EW133" s="226"/>
      <c r="EX133" s="226"/>
      <c r="EY133" s="226"/>
      <c r="EZ133" s="226"/>
      <c r="FA133" s="226"/>
      <c r="FB133" s="226"/>
      <c r="FC133" s="226"/>
      <c r="FD133" s="226"/>
      <c r="FE133" s="226"/>
      <c r="FF133" s="226"/>
      <c r="FG133" s="226"/>
      <c r="FH133" s="226"/>
      <c r="FI133" s="226"/>
      <c r="FJ133" s="226"/>
      <c r="FK133" s="226"/>
      <c r="FL133" s="226"/>
      <c r="FM133" s="226"/>
      <c r="FN133" s="226"/>
      <c r="FO133" s="226"/>
      <c r="FP133" s="226"/>
      <c r="FQ133" s="226"/>
      <c r="FR133" s="226"/>
      <c r="FS133" s="226"/>
      <c r="FT133" s="226"/>
      <c r="FU133" s="226"/>
      <c r="FV133" s="226"/>
      <c r="FW133" s="226"/>
      <c r="FX133" s="226"/>
      <c r="FY133" s="226"/>
      <c r="FZ133" s="226"/>
      <c r="GA133" s="226"/>
      <c r="GB133" s="226"/>
      <c r="GC133" s="226"/>
      <c r="GD133" s="226"/>
      <c r="GE133" s="226"/>
      <c r="GF133" s="226"/>
      <c r="GG133" s="226"/>
      <c r="GH133" s="226"/>
      <c r="GI133" s="226"/>
      <c r="GJ133" s="226"/>
      <c r="GK133" s="226"/>
      <c r="GL133" s="226"/>
      <c r="GM133" s="226"/>
      <c r="GN133" s="226"/>
      <c r="GO133" s="226"/>
      <c r="GP133" s="226"/>
      <c r="GQ133" s="226"/>
      <c r="GR133" s="226"/>
      <c r="GS133" s="226"/>
      <c r="GT133" s="226"/>
      <c r="GU133" s="226"/>
      <c r="GV133" s="226"/>
      <c r="GW133" s="226"/>
      <c r="GX133" s="226"/>
      <c r="GY133" s="226"/>
      <c r="GZ133" s="226"/>
      <c r="HA133" s="226"/>
      <c r="HB133" s="226"/>
      <c r="HC133" s="226"/>
      <c r="HD133" s="226"/>
      <c r="HE133" s="226"/>
      <c r="HF133" s="226"/>
      <c r="HG133" s="226"/>
      <c r="HH133" s="226"/>
      <c r="HI133" s="226"/>
      <c r="HJ133" s="226"/>
      <c r="HK133" s="226"/>
      <c r="HL133" s="226"/>
      <c r="HM133" s="226"/>
      <c r="HN133" s="226"/>
      <c r="HO133" s="226"/>
      <c r="HP133" s="226"/>
      <c r="HQ133" s="226"/>
      <c r="HR133" s="226"/>
      <c r="HS133" s="226"/>
      <c r="HT133" s="226"/>
      <c r="HU133" s="226"/>
      <c r="HV133" s="226"/>
      <c r="HW133" s="226"/>
      <c r="HX133" s="226"/>
      <c r="HY133" s="226"/>
      <c r="HZ133" s="226"/>
      <c r="IA133" s="226"/>
      <c r="IB133" s="226"/>
      <c r="IC133" s="226"/>
      <c r="ID133" s="226"/>
      <c r="IE133" s="226"/>
      <c r="IF133" s="226"/>
      <c r="IG133" s="226"/>
      <c r="IH133" s="226"/>
      <c r="II133" s="226"/>
      <c r="IJ133" s="226"/>
      <c r="IK133" s="226"/>
      <c r="IL133" s="226"/>
      <c r="IM133" s="226"/>
      <c r="IN133" s="226"/>
      <c r="IO133" s="226"/>
      <c r="IP133" s="226"/>
      <c r="IQ133" s="226"/>
      <c r="IR133" s="226"/>
      <c r="IS133" s="226"/>
      <c r="IT133" s="226"/>
      <c r="IU133" s="226"/>
      <c r="IV133" s="226"/>
      <c r="IW133" s="226"/>
    </row>
    <row r="134" spans="1:257" s="209" customFormat="1" ht="30" customHeight="1" x14ac:dyDescent="0.3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  <c r="EF134" s="226"/>
      <c r="EG134" s="226"/>
      <c r="EH134" s="226"/>
      <c r="EI134" s="226"/>
      <c r="EJ134" s="226"/>
      <c r="EK134" s="226"/>
      <c r="EL134" s="226"/>
      <c r="EM134" s="226"/>
      <c r="EN134" s="226"/>
      <c r="EO134" s="226"/>
      <c r="EP134" s="226"/>
      <c r="EQ134" s="226"/>
      <c r="ER134" s="226"/>
      <c r="ES134" s="226"/>
      <c r="ET134" s="226"/>
      <c r="EU134" s="226"/>
      <c r="EV134" s="226"/>
      <c r="EW134" s="226"/>
      <c r="EX134" s="226"/>
      <c r="EY134" s="226"/>
      <c r="EZ134" s="226"/>
      <c r="FA134" s="226"/>
      <c r="FB134" s="226"/>
      <c r="FC134" s="226"/>
      <c r="FD134" s="226"/>
      <c r="FE134" s="226"/>
      <c r="FF134" s="226"/>
      <c r="FG134" s="226"/>
      <c r="FH134" s="226"/>
      <c r="FI134" s="226"/>
      <c r="FJ134" s="226"/>
      <c r="FK134" s="226"/>
      <c r="FL134" s="226"/>
      <c r="FM134" s="226"/>
      <c r="FN134" s="226"/>
      <c r="FO134" s="226"/>
      <c r="FP134" s="226"/>
      <c r="FQ134" s="226"/>
      <c r="FR134" s="226"/>
      <c r="FS134" s="226"/>
      <c r="FT134" s="226"/>
      <c r="FU134" s="226"/>
      <c r="FV134" s="226"/>
      <c r="FW134" s="226"/>
      <c r="FX134" s="226"/>
      <c r="FY134" s="226"/>
      <c r="FZ134" s="226"/>
      <c r="GA134" s="226"/>
      <c r="GB134" s="226"/>
      <c r="GC134" s="226"/>
      <c r="GD134" s="226"/>
      <c r="GE134" s="226"/>
      <c r="GF134" s="226"/>
      <c r="GG134" s="226"/>
      <c r="GH134" s="226"/>
      <c r="GI134" s="226"/>
      <c r="GJ134" s="226"/>
      <c r="GK134" s="226"/>
      <c r="GL134" s="226"/>
      <c r="GM134" s="226"/>
      <c r="GN134" s="226"/>
      <c r="GO134" s="226"/>
      <c r="GP134" s="226"/>
      <c r="GQ134" s="226"/>
      <c r="GR134" s="226"/>
      <c r="GS134" s="226"/>
      <c r="GT134" s="226"/>
      <c r="GU134" s="226"/>
      <c r="GV134" s="226"/>
      <c r="GW134" s="226"/>
      <c r="GX134" s="226"/>
      <c r="GY134" s="226"/>
      <c r="GZ134" s="226"/>
      <c r="HA134" s="226"/>
      <c r="HB134" s="226"/>
      <c r="HC134" s="226"/>
      <c r="HD134" s="226"/>
      <c r="HE134" s="226"/>
      <c r="HF134" s="226"/>
      <c r="HG134" s="226"/>
      <c r="HH134" s="226"/>
      <c r="HI134" s="226"/>
      <c r="HJ134" s="226"/>
      <c r="HK134" s="226"/>
      <c r="HL134" s="226"/>
      <c r="HM134" s="226"/>
      <c r="HN134" s="226"/>
      <c r="HO134" s="226"/>
      <c r="HP134" s="226"/>
      <c r="HQ134" s="226"/>
      <c r="HR134" s="226"/>
      <c r="HS134" s="226"/>
      <c r="HT134" s="226"/>
      <c r="HU134" s="226"/>
      <c r="HV134" s="226"/>
      <c r="HW134" s="226"/>
      <c r="HX134" s="226"/>
      <c r="HY134" s="226"/>
      <c r="HZ134" s="226"/>
      <c r="IA134" s="226"/>
      <c r="IB134" s="226"/>
      <c r="IC134" s="226"/>
      <c r="ID134" s="226"/>
      <c r="IE134" s="226"/>
      <c r="IF134" s="226"/>
      <c r="IG134" s="226"/>
      <c r="IH134" s="226"/>
      <c r="II134" s="226"/>
      <c r="IJ134" s="226"/>
      <c r="IK134" s="226"/>
      <c r="IL134" s="226"/>
      <c r="IM134" s="226"/>
      <c r="IN134" s="226"/>
      <c r="IO134" s="226"/>
      <c r="IP134" s="226"/>
      <c r="IQ134" s="226"/>
      <c r="IR134" s="226"/>
      <c r="IS134" s="226"/>
      <c r="IT134" s="226"/>
      <c r="IU134" s="226"/>
      <c r="IV134" s="226"/>
      <c r="IW134" s="226"/>
    </row>
    <row r="135" spans="1:257" s="209" customFormat="1" ht="30" customHeight="1" x14ac:dyDescent="0.3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  <c r="EF135" s="226"/>
      <c r="EG135" s="226"/>
      <c r="EH135" s="226"/>
      <c r="EI135" s="226"/>
      <c r="EJ135" s="226"/>
      <c r="EK135" s="226"/>
      <c r="EL135" s="226"/>
      <c r="EM135" s="226"/>
      <c r="EN135" s="226"/>
      <c r="EO135" s="226"/>
      <c r="EP135" s="226"/>
      <c r="EQ135" s="226"/>
      <c r="ER135" s="226"/>
      <c r="ES135" s="226"/>
      <c r="ET135" s="226"/>
      <c r="EU135" s="226"/>
      <c r="EV135" s="226"/>
      <c r="EW135" s="226"/>
      <c r="EX135" s="226"/>
      <c r="EY135" s="226"/>
      <c r="EZ135" s="226"/>
      <c r="FA135" s="226"/>
      <c r="FB135" s="226"/>
      <c r="FC135" s="226"/>
      <c r="FD135" s="226"/>
      <c r="FE135" s="226"/>
      <c r="FF135" s="226"/>
      <c r="FG135" s="226"/>
      <c r="FH135" s="226"/>
      <c r="FI135" s="226"/>
      <c r="FJ135" s="226"/>
      <c r="FK135" s="226"/>
      <c r="FL135" s="226"/>
      <c r="FM135" s="226"/>
      <c r="FN135" s="226"/>
      <c r="FO135" s="226"/>
      <c r="FP135" s="226"/>
      <c r="FQ135" s="226"/>
      <c r="FR135" s="226"/>
      <c r="FS135" s="226"/>
      <c r="FT135" s="226"/>
      <c r="FU135" s="226"/>
      <c r="FV135" s="226"/>
      <c r="FW135" s="226"/>
      <c r="FX135" s="226"/>
      <c r="FY135" s="226"/>
      <c r="FZ135" s="226"/>
      <c r="GA135" s="226"/>
      <c r="GB135" s="226"/>
      <c r="GC135" s="226"/>
      <c r="GD135" s="226"/>
      <c r="GE135" s="226"/>
      <c r="GF135" s="226"/>
      <c r="GG135" s="226"/>
      <c r="GH135" s="226"/>
      <c r="GI135" s="226"/>
      <c r="GJ135" s="226"/>
      <c r="GK135" s="226"/>
      <c r="GL135" s="226"/>
      <c r="GM135" s="226"/>
      <c r="GN135" s="226"/>
      <c r="GO135" s="226"/>
      <c r="GP135" s="226"/>
      <c r="GQ135" s="226"/>
      <c r="GR135" s="226"/>
      <c r="GS135" s="226"/>
      <c r="GT135" s="226"/>
      <c r="GU135" s="226"/>
      <c r="GV135" s="226"/>
      <c r="GW135" s="226"/>
      <c r="GX135" s="226"/>
      <c r="GY135" s="226"/>
      <c r="GZ135" s="226"/>
      <c r="HA135" s="226"/>
      <c r="HB135" s="226"/>
      <c r="HC135" s="226"/>
      <c r="HD135" s="226"/>
      <c r="HE135" s="226"/>
      <c r="HF135" s="226"/>
      <c r="HG135" s="226"/>
      <c r="HH135" s="226"/>
      <c r="HI135" s="226"/>
      <c r="HJ135" s="226"/>
      <c r="HK135" s="226"/>
      <c r="HL135" s="226"/>
      <c r="HM135" s="226"/>
      <c r="HN135" s="226"/>
      <c r="HO135" s="226"/>
      <c r="HP135" s="226"/>
      <c r="HQ135" s="226"/>
      <c r="HR135" s="226"/>
      <c r="HS135" s="226"/>
      <c r="HT135" s="226"/>
      <c r="HU135" s="226"/>
      <c r="HV135" s="226"/>
      <c r="HW135" s="226"/>
      <c r="HX135" s="226"/>
      <c r="HY135" s="226"/>
      <c r="HZ135" s="226"/>
      <c r="IA135" s="226"/>
      <c r="IB135" s="226"/>
      <c r="IC135" s="226"/>
      <c r="ID135" s="226"/>
      <c r="IE135" s="226"/>
      <c r="IF135" s="226"/>
      <c r="IG135" s="226"/>
      <c r="IH135" s="226"/>
      <c r="II135" s="226"/>
      <c r="IJ135" s="226"/>
      <c r="IK135" s="226"/>
      <c r="IL135" s="226"/>
      <c r="IM135" s="226"/>
      <c r="IN135" s="226"/>
      <c r="IO135" s="226"/>
      <c r="IP135" s="226"/>
      <c r="IQ135" s="226"/>
      <c r="IR135" s="226"/>
      <c r="IS135" s="226"/>
      <c r="IT135" s="226"/>
      <c r="IU135" s="226"/>
      <c r="IV135" s="226"/>
      <c r="IW135" s="226"/>
    </row>
    <row r="136" spans="1:257" s="209" customFormat="1" ht="30" customHeight="1" x14ac:dyDescent="0.3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6"/>
      <c r="BL136" s="226"/>
      <c r="BM136" s="226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6"/>
      <c r="CE136" s="226"/>
      <c r="CF136" s="226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6"/>
      <c r="CX136" s="226"/>
      <c r="CY136" s="226"/>
      <c r="CZ136" s="22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  <c r="EF136" s="226"/>
      <c r="EG136" s="226"/>
      <c r="EH136" s="226"/>
      <c r="EI136" s="226"/>
      <c r="EJ136" s="226"/>
      <c r="EK136" s="226"/>
      <c r="EL136" s="226"/>
      <c r="EM136" s="226"/>
      <c r="EN136" s="226"/>
      <c r="EO136" s="226"/>
      <c r="EP136" s="226"/>
      <c r="EQ136" s="226"/>
      <c r="ER136" s="226"/>
      <c r="ES136" s="226"/>
      <c r="ET136" s="226"/>
      <c r="EU136" s="226"/>
      <c r="EV136" s="226"/>
      <c r="EW136" s="226"/>
      <c r="EX136" s="226"/>
      <c r="EY136" s="226"/>
      <c r="EZ136" s="226"/>
      <c r="FA136" s="226"/>
      <c r="FB136" s="226"/>
      <c r="FC136" s="226"/>
      <c r="FD136" s="226"/>
      <c r="FE136" s="226"/>
      <c r="FF136" s="226"/>
      <c r="FG136" s="226"/>
      <c r="FH136" s="226"/>
      <c r="FI136" s="226"/>
      <c r="FJ136" s="226"/>
      <c r="FK136" s="226"/>
      <c r="FL136" s="226"/>
      <c r="FM136" s="226"/>
      <c r="FN136" s="226"/>
      <c r="FO136" s="226"/>
      <c r="FP136" s="226"/>
      <c r="FQ136" s="226"/>
      <c r="FR136" s="226"/>
      <c r="FS136" s="226"/>
      <c r="FT136" s="226"/>
      <c r="FU136" s="226"/>
      <c r="FV136" s="226"/>
      <c r="FW136" s="226"/>
      <c r="FX136" s="226"/>
      <c r="FY136" s="226"/>
      <c r="FZ136" s="226"/>
      <c r="GA136" s="226"/>
      <c r="GB136" s="226"/>
      <c r="GC136" s="226"/>
      <c r="GD136" s="226"/>
      <c r="GE136" s="226"/>
      <c r="GF136" s="226"/>
      <c r="GG136" s="226"/>
      <c r="GH136" s="226"/>
      <c r="GI136" s="226"/>
      <c r="GJ136" s="226"/>
      <c r="GK136" s="226"/>
      <c r="GL136" s="226"/>
      <c r="GM136" s="226"/>
      <c r="GN136" s="226"/>
      <c r="GO136" s="226"/>
      <c r="GP136" s="226"/>
      <c r="GQ136" s="226"/>
      <c r="GR136" s="226"/>
      <c r="GS136" s="226"/>
      <c r="GT136" s="226"/>
      <c r="GU136" s="226"/>
      <c r="GV136" s="226"/>
      <c r="GW136" s="226"/>
      <c r="GX136" s="226"/>
      <c r="GY136" s="226"/>
      <c r="GZ136" s="226"/>
      <c r="HA136" s="226"/>
      <c r="HB136" s="226"/>
      <c r="HC136" s="226"/>
      <c r="HD136" s="226"/>
      <c r="HE136" s="226"/>
      <c r="HF136" s="226"/>
      <c r="HG136" s="226"/>
      <c r="HH136" s="226"/>
      <c r="HI136" s="226"/>
      <c r="HJ136" s="226"/>
      <c r="HK136" s="226"/>
      <c r="HL136" s="226"/>
      <c r="HM136" s="226"/>
      <c r="HN136" s="226"/>
      <c r="HO136" s="226"/>
      <c r="HP136" s="226"/>
      <c r="HQ136" s="226"/>
      <c r="HR136" s="226"/>
      <c r="HS136" s="226"/>
      <c r="HT136" s="226"/>
      <c r="HU136" s="226"/>
      <c r="HV136" s="226"/>
      <c r="HW136" s="226"/>
      <c r="HX136" s="226"/>
      <c r="HY136" s="226"/>
      <c r="HZ136" s="226"/>
      <c r="IA136" s="226"/>
      <c r="IB136" s="226"/>
      <c r="IC136" s="226"/>
      <c r="ID136" s="226"/>
      <c r="IE136" s="226"/>
      <c r="IF136" s="226"/>
      <c r="IG136" s="226"/>
      <c r="IH136" s="226"/>
      <c r="II136" s="226"/>
      <c r="IJ136" s="226"/>
      <c r="IK136" s="226"/>
      <c r="IL136" s="226"/>
      <c r="IM136" s="226"/>
      <c r="IN136" s="226"/>
      <c r="IO136" s="226"/>
      <c r="IP136" s="226"/>
      <c r="IQ136" s="226"/>
      <c r="IR136" s="226"/>
      <c r="IS136" s="226"/>
      <c r="IT136" s="226"/>
      <c r="IU136" s="226"/>
      <c r="IV136" s="226"/>
      <c r="IW136" s="226"/>
    </row>
    <row r="137" spans="1:257" s="209" customFormat="1" ht="30" customHeight="1" x14ac:dyDescent="0.3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  <c r="BI137" s="226"/>
      <c r="BJ137" s="226"/>
      <c r="BK137" s="226"/>
      <c r="BL137" s="226"/>
      <c r="BM137" s="226"/>
      <c r="BN137" s="226"/>
      <c r="BO137" s="226"/>
      <c r="BP137" s="226"/>
      <c r="BQ137" s="226"/>
      <c r="BR137" s="226"/>
      <c r="BS137" s="226"/>
      <c r="BT137" s="226"/>
      <c r="BU137" s="226"/>
      <c r="BV137" s="226"/>
      <c r="BW137" s="226"/>
      <c r="BX137" s="226"/>
      <c r="BY137" s="226"/>
      <c r="BZ137" s="226"/>
      <c r="CA137" s="226"/>
      <c r="CB137" s="226"/>
      <c r="CC137" s="226"/>
      <c r="CD137" s="226"/>
      <c r="CE137" s="226"/>
      <c r="CF137" s="226"/>
      <c r="CG137" s="226"/>
      <c r="CH137" s="226"/>
      <c r="CI137" s="226"/>
      <c r="CJ137" s="226"/>
      <c r="CK137" s="226"/>
      <c r="CL137" s="226"/>
      <c r="CM137" s="226"/>
      <c r="CN137" s="226"/>
      <c r="CO137" s="226"/>
      <c r="CP137" s="226"/>
      <c r="CQ137" s="226"/>
      <c r="CR137" s="226"/>
      <c r="CS137" s="226"/>
      <c r="CT137" s="226"/>
      <c r="CU137" s="226"/>
      <c r="CV137" s="226"/>
      <c r="CW137" s="226"/>
      <c r="CX137" s="226"/>
      <c r="CY137" s="226"/>
      <c r="CZ137" s="226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  <c r="EF137" s="226"/>
      <c r="EG137" s="226"/>
      <c r="EH137" s="226"/>
      <c r="EI137" s="226"/>
      <c r="EJ137" s="226"/>
      <c r="EK137" s="226"/>
      <c r="EL137" s="226"/>
      <c r="EM137" s="226"/>
      <c r="EN137" s="226"/>
      <c r="EO137" s="226"/>
      <c r="EP137" s="226"/>
      <c r="EQ137" s="226"/>
      <c r="ER137" s="226"/>
      <c r="ES137" s="226"/>
      <c r="ET137" s="226"/>
      <c r="EU137" s="226"/>
      <c r="EV137" s="226"/>
      <c r="EW137" s="226"/>
      <c r="EX137" s="226"/>
      <c r="EY137" s="226"/>
      <c r="EZ137" s="226"/>
      <c r="FA137" s="226"/>
      <c r="FB137" s="226"/>
      <c r="FC137" s="226"/>
      <c r="FD137" s="226"/>
      <c r="FE137" s="226"/>
      <c r="FF137" s="226"/>
      <c r="FG137" s="226"/>
      <c r="FH137" s="226"/>
      <c r="FI137" s="226"/>
      <c r="FJ137" s="226"/>
      <c r="FK137" s="226"/>
      <c r="FL137" s="226"/>
      <c r="FM137" s="226"/>
      <c r="FN137" s="226"/>
      <c r="FO137" s="226"/>
      <c r="FP137" s="226"/>
      <c r="FQ137" s="226"/>
      <c r="FR137" s="226"/>
      <c r="FS137" s="226"/>
      <c r="FT137" s="226"/>
      <c r="FU137" s="226"/>
      <c r="FV137" s="226"/>
      <c r="FW137" s="226"/>
      <c r="FX137" s="226"/>
      <c r="FY137" s="226"/>
      <c r="FZ137" s="226"/>
      <c r="GA137" s="226"/>
      <c r="GB137" s="226"/>
      <c r="GC137" s="226"/>
      <c r="GD137" s="226"/>
      <c r="GE137" s="226"/>
      <c r="GF137" s="226"/>
      <c r="GG137" s="226"/>
      <c r="GH137" s="226"/>
      <c r="GI137" s="226"/>
      <c r="GJ137" s="226"/>
      <c r="GK137" s="226"/>
      <c r="GL137" s="226"/>
      <c r="GM137" s="226"/>
      <c r="GN137" s="226"/>
      <c r="GO137" s="226"/>
      <c r="GP137" s="226"/>
      <c r="GQ137" s="226"/>
      <c r="GR137" s="226"/>
      <c r="GS137" s="226"/>
      <c r="GT137" s="226"/>
      <c r="GU137" s="226"/>
      <c r="GV137" s="226"/>
      <c r="GW137" s="226"/>
      <c r="GX137" s="226"/>
      <c r="GY137" s="226"/>
      <c r="GZ137" s="226"/>
      <c r="HA137" s="226"/>
      <c r="HB137" s="226"/>
      <c r="HC137" s="226"/>
      <c r="HD137" s="226"/>
      <c r="HE137" s="226"/>
      <c r="HF137" s="226"/>
      <c r="HG137" s="226"/>
      <c r="HH137" s="226"/>
      <c r="HI137" s="226"/>
      <c r="HJ137" s="226"/>
      <c r="HK137" s="226"/>
      <c r="HL137" s="226"/>
      <c r="HM137" s="226"/>
      <c r="HN137" s="226"/>
      <c r="HO137" s="226"/>
      <c r="HP137" s="226"/>
      <c r="HQ137" s="226"/>
      <c r="HR137" s="226"/>
      <c r="HS137" s="226"/>
      <c r="HT137" s="226"/>
      <c r="HU137" s="226"/>
      <c r="HV137" s="226"/>
      <c r="HW137" s="226"/>
      <c r="HX137" s="226"/>
      <c r="HY137" s="226"/>
      <c r="HZ137" s="226"/>
      <c r="IA137" s="226"/>
      <c r="IB137" s="226"/>
      <c r="IC137" s="226"/>
      <c r="ID137" s="226"/>
      <c r="IE137" s="226"/>
      <c r="IF137" s="226"/>
      <c r="IG137" s="226"/>
      <c r="IH137" s="226"/>
      <c r="II137" s="226"/>
      <c r="IJ137" s="226"/>
      <c r="IK137" s="226"/>
      <c r="IL137" s="226"/>
      <c r="IM137" s="226"/>
      <c r="IN137" s="226"/>
      <c r="IO137" s="226"/>
      <c r="IP137" s="226"/>
      <c r="IQ137" s="226"/>
      <c r="IR137" s="226"/>
      <c r="IS137" s="226"/>
      <c r="IT137" s="226"/>
      <c r="IU137" s="226"/>
      <c r="IV137" s="226"/>
      <c r="IW137" s="226"/>
    </row>
    <row r="138" spans="1:257" s="209" customFormat="1" ht="30" customHeight="1" x14ac:dyDescent="0.3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6"/>
      <c r="CE138" s="226"/>
      <c r="CF138" s="226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6"/>
      <c r="CX138" s="226"/>
      <c r="CY138" s="226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  <c r="EF138" s="226"/>
      <c r="EG138" s="226"/>
      <c r="EH138" s="226"/>
      <c r="EI138" s="226"/>
      <c r="EJ138" s="226"/>
      <c r="EK138" s="226"/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  <c r="FH138" s="226"/>
      <c r="FI138" s="226"/>
      <c r="FJ138" s="226"/>
      <c r="FK138" s="226"/>
      <c r="FL138" s="226"/>
      <c r="FM138" s="226"/>
      <c r="FN138" s="226"/>
      <c r="FO138" s="226"/>
      <c r="FP138" s="226"/>
      <c r="FQ138" s="226"/>
      <c r="FR138" s="226"/>
      <c r="FS138" s="226"/>
      <c r="FT138" s="226"/>
      <c r="FU138" s="226"/>
      <c r="FV138" s="226"/>
      <c r="FW138" s="226"/>
      <c r="FX138" s="226"/>
      <c r="FY138" s="226"/>
      <c r="FZ138" s="226"/>
      <c r="GA138" s="226"/>
      <c r="GB138" s="226"/>
      <c r="GC138" s="226"/>
      <c r="GD138" s="226"/>
      <c r="GE138" s="226"/>
      <c r="GF138" s="226"/>
      <c r="GG138" s="226"/>
      <c r="GH138" s="226"/>
      <c r="GI138" s="226"/>
      <c r="GJ138" s="226"/>
      <c r="GK138" s="226"/>
      <c r="GL138" s="226"/>
      <c r="GM138" s="226"/>
      <c r="GN138" s="226"/>
      <c r="GO138" s="226"/>
      <c r="GP138" s="226"/>
      <c r="GQ138" s="226"/>
      <c r="GR138" s="226"/>
      <c r="GS138" s="226"/>
      <c r="GT138" s="226"/>
      <c r="GU138" s="226"/>
      <c r="GV138" s="226"/>
      <c r="GW138" s="226"/>
      <c r="GX138" s="226"/>
      <c r="GY138" s="226"/>
      <c r="GZ138" s="226"/>
      <c r="HA138" s="226"/>
      <c r="HB138" s="226"/>
      <c r="HC138" s="226"/>
      <c r="HD138" s="226"/>
      <c r="HE138" s="226"/>
      <c r="HF138" s="226"/>
      <c r="HG138" s="226"/>
      <c r="HH138" s="226"/>
      <c r="HI138" s="226"/>
      <c r="HJ138" s="226"/>
      <c r="HK138" s="226"/>
      <c r="HL138" s="226"/>
      <c r="HM138" s="226"/>
      <c r="HN138" s="226"/>
      <c r="HO138" s="226"/>
      <c r="HP138" s="226"/>
      <c r="HQ138" s="226"/>
      <c r="HR138" s="226"/>
      <c r="HS138" s="226"/>
      <c r="HT138" s="226"/>
      <c r="HU138" s="226"/>
      <c r="HV138" s="226"/>
      <c r="HW138" s="226"/>
      <c r="HX138" s="226"/>
      <c r="HY138" s="226"/>
      <c r="HZ138" s="226"/>
      <c r="IA138" s="226"/>
      <c r="IB138" s="226"/>
      <c r="IC138" s="226"/>
      <c r="ID138" s="226"/>
      <c r="IE138" s="226"/>
      <c r="IF138" s="226"/>
      <c r="IG138" s="226"/>
      <c r="IH138" s="226"/>
      <c r="II138" s="226"/>
      <c r="IJ138" s="226"/>
      <c r="IK138" s="226"/>
      <c r="IL138" s="226"/>
      <c r="IM138" s="226"/>
      <c r="IN138" s="226"/>
      <c r="IO138" s="226"/>
      <c r="IP138" s="226"/>
      <c r="IQ138" s="226"/>
      <c r="IR138" s="226"/>
      <c r="IS138" s="226"/>
      <c r="IT138" s="226"/>
      <c r="IU138" s="226"/>
      <c r="IV138" s="226"/>
      <c r="IW138" s="226"/>
    </row>
    <row r="139" spans="1:257" s="209" customFormat="1" ht="30" customHeight="1" x14ac:dyDescent="0.3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  <c r="BQ139" s="226"/>
      <c r="BR139" s="226"/>
      <c r="BS139" s="226"/>
      <c r="BT139" s="226"/>
      <c r="BU139" s="226"/>
      <c r="BV139" s="226"/>
      <c r="BW139" s="226"/>
      <c r="BX139" s="226"/>
      <c r="BY139" s="226"/>
      <c r="BZ139" s="226"/>
      <c r="CA139" s="226"/>
      <c r="CB139" s="226"/>
      <c r="CC139" s="226"/>
      <c r="CD139" s="226"/>
      <c r="CE139" s="226"/>
      <c r="CF139" s="226"/>
      <c r="CG139" s="226"/>
      <c r="CH139" s="226"/>
      <c r="CI139" s="226"/>
      <c r="CJ139" s="226"/>
      <c r="CK139" s="226"/>
      <c r="CL139" s="226"/>
      <c r="CM139" s="226"/>
      <c r="CN139" s="226"/>
      <c r="CO139" s="226"/>
      <c r="CP139" s="22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  <c r="EF139" s="226"/>
      <c r="EG139" s="226"/>
      <c r="EH139" s="226"/>
      <c r="EI139" s="226"/>
      <c r="EJ139" s="226"/>
      <c r="EK139" s="226"/>
      <c r="EL139" s="226"/>
      <c r="EM139" s="226"/>
      <c r="EN139" s="226"/>
      <c r="EO139" s="226"/>
      <c r="EP139" s="226"/>
      <c r="EQ139" s="226"/>
      <c r="ER139" s="226"/>
      <c r="ES139" s="226"/>
      <c r="ET139" s="226"/>
      <c r="EU139" s="226"/>
      <c r="EV139" s="226"/>
      <c r="EW139" s="226"/>
      <c r="EX139" s="226"/>
      <c r="EY139" s="226"/>
      <c r="EZ139" s="226"/>
      <c r="FA139" s="226"/>
      <c r="FB139" s="226"/>
      <c r="FC139" s="226"/>
      <c r="FD139" s="226"/>
      <c r="FE139" s="226"/>
      <c r="FF139" s="226"/>
      <c r="FG139" s="226"/>
      <c r="FH139" s="226"/>
      <c r="FI139" s="226"/>
      <c r="FJ139" s="226"/>
      <c r="FK139" s="226"/>
      <c r="FL139" s="226"/>
      <c r="FM139" s="226"/>
      <c r="FN139" s="226"/>
      <c r="FO139" s="226"/>
      <c r="FP139" s="226"/>
      <c r="FQ139" s="226"/>
      <c r="FR139" s="226"/>
      <c r="FS139" s="226"/>
      <c r="FT139" s="226"/>
      <c r="FU139" s="226"/>
      <c r="FV139" s="226"/>
      <c r="FW139" s="226"/>
      <c r="FX139" s="226"/>
      <c r="FY139" s="226"/>
      <c r="FZ139" s="226"/>
      <c r="GA139" s="226"/>
      <c r="GB139" s="226"/>
      <c r="GC139" s="226"/>
      <c r="GD139" s="226"/>
      <c r="GE139" s="226"/>
      <c r="GF139" s="226"/>
      <c r="GG139" s="226"/>
      <c r="GH139" s="226"/>
      <c r="GI139" s="226"/>
      <c r="GJ139" s="226"/>
      <c r="GK139" s="226"/>
      <c r="GL139" s="226"/>
      <c r="GM139" s="226"/>
      <c r="GN139" s="226"/>
      <c r="GO139" s="226"/>
      <c r="GP139" s="226"/>
      <c r="GQ139" s="226"/>
      <c r="GR139" s="226"/>
      <c r="GS139" s="226"/>
      <c r="GT139" s="226"/>
      <c r="GU139" s="226"/>
      <c r="GV139" s="226"/>
      <c r="GW139" s="226"/>
      <c r="GX139" s="226"/>
      <c r="GY139" s="226"/>
      <c r="GZ139" s="226"/>
      <c r="HA139" s="226"/>
      <c r="HB139" s="226"/>
      <c r="HC139" s="226"/>
      <c r="HD139" s="226"/>
      <c r="HE139" s="226"/>
      <c r="HF139" s="226"/>
      <c r="HG139" s="226"/>
      <c r="HH139" s="226"/>
      <c r="HI139" s="226"/>
      <c r="HJ139" s="226"/>
      <c r="HK139" s="226"/>
      <c r="HL139" s="226"/>
      <c r="HM139" s="226"/>
      <c r="HN139" s="226"/>
      <c r="HO139" s="226"/>
      <c r="HP139" s="226"/>
      <c r="HQ139" s="226"/>
      <c r="HR139" s="226"/>
      <c r="HS139" s="226"/>
      <c r="HT139" s="226"/>
      <c r="HU139" s="226"/>
      <c r="HV139" s="226"/>
      <c r="HW139" s="226"/>
      <c r="HX139" s="226"/>
      <c r="HY139" s="226"/>
      <c r="HZ139" s="226"/>
      <c r="IA139" s="226"/>
      <c r="IB139" s="226"/>
      <c r="IC139" s="226"/>
      <c r="ID139" s="226"/>
      <c r="IE139" s="226"/>
      <c r="IF139" s="226"/>
      <c r="IG139" s="226"/>
      <c r="IH139" s="226"/>
      <c r="II139" s="226"/>
      <c r="IJ139" s="226"/>
      <c r="IK139" s="226"/>
      <c r="IL139" s="226"/>
      <c r="IM139" s="226"/>
      <c r="IN139" s="226"/>
      <c r="IO139" s="226"/>
      <c r="IP139" s="226"/>
      <c r="IQ139" s="226"/>
      <c r="IR139" s="226"/>
      <c r="IS139" s="226"/>
      <c r="IT139" s="226"/>
      <c r="IU139" s="226"/>
      <c r="IV139" s="226"/>
      <c r="IW139" s="226"/>
    </row>
    <row r="140" spans="1:257" s="209" customFormat="1" ht="30" customHeight="1" x14ac:dyDescent="0.3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  <c r="EF140" s="226"/>
      <c r="EG140" s="226"/>
      <c r="EH140" s="226"/>
      <c r="EI140" s="226"/>
      <c r="EJ140" s="226"/>
      <c r="EK140" s="226"/>
      <c r="EL140" s="226"/>
      <c r="EM140" s="226"/>
      <c r="EN140" s="226"/>
      <c r="EO140" s="226"/>
      <c r="EP140" s="226"/>
      <c r="EQ140" s="226"/>
      <c r="ER140" s="226"/>
      <c r="ES140" s="226"/>
      <c r="ET140" s="226"/>
      <c r="EU140" s="226"/>
      <c r="EV140" s="226"/>
      <c r="EW140" s="226"/>
      <c r="EX140" s="226"/>
      <c r="EY140" s="226"/>
      <c r="EZ140" s="226"/>
      <c r="FA140" s="226"/>
      <c r="FB140" s="226"/>
      <c r="FC140" s="226"/>
      <c r="FD140" s="226"/>
      <c r="FE140" s="226"/>
      <c r="FF140" s="226"/>
      <c r="FG140" s="226"/>
      <c r="FH140" s="226"/>
      <c r="FI140" s="226"/>
      <c r="FJ140" s="226"/>
      <c r="FK140" s="226"/>
      <c r="FL140" s="226"/>
      <c r="FM140" s="226"/>
      <c r="FN140" s="226"/>
      <c r="FO140" s="226"/>
      <c r="FP140" s="226"/>
      <c r="FQ140" s="226"/>
      <c r="FR140" s="226"/>
      <c r="FS140" s="226"/>
      <c r="FT140" s="226"/>
      <c r="FU140" s="226"/>
      <c r="FV140" s="226"/>
      <c r="FW140" s="226"/>
      <c r="FX140" s="226"/>
      <c r="FY140" s="226"/>
      <c r="FZ140" s="226"/>
      <c r="GA140" s="226"/>
      <c r="GB140" s="226"/>
      <c r="GC140" s="226"/>
      <c r="GD140" s="226"/>
      <c r="GE140" s="226"/>
      <c r="GF140" s="226"/>
      <c r="GG140" s="226"/>
      <c r="GH140" s="226"/>
      <c r="GI140" s="226"/>
      <c r="GJ140" s="226"/>
      <c r="GK140" s="226"/>
      <c r="GL140" s="226"/>
      <c r="GM140" s="226"/>
      <c r="GN140" s="226"/>
      <c r="GO140" s="226"/>
      <c r="GP140" s="226"/>
      <c r="GQ140" s="226"/>
      <c r="GR140" s="226"/>
      <c r="GS140" s="226"/>
      <c r="GT140" s="226"/>
      <c r="GU140" s="226"/>
      <c r="GV140" s="226"/>
      <c r="GW140" s="226"/>
      <c r="GX140" s="226"/>
      <c r="GY140" s="226"/>
      <c r="GZ140" s="226"/>
      <c r="HA140" s="226"/>
      <c r="HB140" s="226"/>
      <c r="HC140" s="226"/>
      <c r="HD140" s="226"/>
      <c r="HE140" s="226"/>
      <c r="HF140" s="226"/>
      <c r="HG140" s="226"/>
      <c r="HH140" s="226"/>
      <c r="HI140" s="226"/>
      <c r="HJ140" s="226"/>
      <c r="HK140" s="226"/>
      <c r="HL140" s="226"/>
      <c r="HM140" s="226"/>
      <c r="HN140" s="226"/>
      <c r="HO140" s="226"/>
      <c r="HP140" s="226"/>
      <c r="HQ140" s="226"/>
      <c r="HR140" s="226"/>
      <c r="HS140" s="226"/>
      <c r="HT140" s="226"/>
      <c r="HU140" s="226"/>
      <c r="HV140" s="226"/>
      <c r="HW140" s="226"/>
      <c r="HX140" s="226"/>
      <c r="HY140" s="226"/>
      <c r="HZ140" s="226"/>
      <c r="IA140" s="226"/>
      <c r="IB140" s="226"/>
      <c r="IC140" s="226"/>
      <c r="ID140" s="226"/>
      <c r="IE140" s="226"/>
      <c r="IF140" s="226"/>
      <c r="IG140" s="226"/>
      <c r="IH140" s="226"/>
      <c r="II140" s="226"/>
      <c r="IJ140" s="226"/>
      <c r="IK140" s="226"/>
      <c r="IL140" s="226"/>
      <c r="IM140" s="226"/>
      <c r="IN140" s="226"/>
      <c r="IO140" s="226"/>
      <c r="IP140" s="226"/>
      <c r="IQ140" s="226"/>
      <c r="IR140" s="226"/>
      <c r="IS140" s="226"/>
      <c r="IT140" s="226"/>
      <c r="IU140" s="226"/>
      <c r="IV140" s="226"/>
      <c r="IW140" s="226"/>
    </row>
    <row r="141" spans="1:257" s="209" customFormat="1" ht="30" customHeight="1" x14ac:dyDescent="0.3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  <c r="EF141" s="226"/>
      <c r="EG141" s="226"/>
      <c r="EH141" s="226"/>
      <c r="EI141" s="226"/>
      <c r="EJ141" s="226"/>
      <c r="EK141" s="226"/>
      <c r="EL141" s="226"/>
      <c r="EM141" s="226"/>
      <c r="EN141" s="226"/>
      <c r="EO141" s="226"/>
      <c r="EP141" s="226"/>
      <c r="EQ141" s="226"/>
      <c r="ER141" s="226"/>
      <c r="ES141" s="226"/>
      <c r="ET141" s="226"/>
      <c r="EU141" s="226"/>
      <c r="EV141" s="226"/>
      <c r="EW141" s="226"/>
      <c r="EX141" s="226"/>
      <c r="EY141" s="226"/>
      <c r="EZ141" s="226"/>
      <c r="FA141" s="226"/>
      <c r="FB141" s="226"/>
      <c r="FC141" s="226"/>
      <c r="FD141" s="226"/>
      <c r="FE141" s="226"/>
      <c r="FF141" s="226"/>
      <c r="FG141" s="226"/>
      <c r="FH141" s="226"/>
      <c r="FI141" s="226"/>
      <c r="FJ141" s="226"/>
      <c r="FK141" s="226"/>
      <c r="FL141" s="226"/>
      <c r="FM141" s="226"/>
      <c r="FN141" s="226"/>
      <c r="FO141" s="226"/>
      <c r="FP141" s="226"/>
      <c r="FQ141" s="226"/>
      <c r="FR141" s="226"/>
      <c r="FS141" s="226"/>
      <c r="FT141" s="226"/>
      <c r="FU141" s="226"/>
      <c r="FV141" s="226"/>
      <c r="FW141" s="226"/>
      <c r="FX141" s="226"/>
      <c r="FY141" s="226"/>
      <c r="FZ141" s="226"/>
      <c r="GA141" s="226"/>
      <c r="GB141" s="226"/>
      <c r="GC141" s="226"/>
      <c r="GD141" s="226"/>
      <c r="GE141" s="226"/>
      <c r="GF141" s="226"/>
      <c r="GG141" s="226"/>
      <c r="GH141" s="226"/>
      <c r="GI141" s="226"/>
      <c r="GJ141" s="226"/>
      <c r="GK141" s="226"/>
      <c r="GL141" s="226"/>
      <c r="GM141" s="226"/>
      <c r="GN141" s="226"/>
      <c r="GO141" s="226"/>
      <c r="GP141" s="226"/>
      <c r="GQ141" s="226"/>
      <c r="GR141" s="226"/>
      <c r="GS141" s="226"/>
      <c r="GT141" s="226"/>
      <c r="GU141" s="226"/>
      <c r="GV141" s="226"/>
      <c r="GW141" s="226"/>
      <c r="GX141" s="226"/>
      <c r="GY141" s="226"/>
      <c r="GZ141" s="226"/>
      <c r="HA141" s="226"/>
      <c r="HB141" s="226"/>
      <c r="HC141" s="226"/>
      <c r="HD141" s="226"/>
      <c r="HE141" s="226"/>
      <c r="HF141" s="226"/>
      <c r="HG141" s="226"/>
      <c r="HH141" s="226"/>
      <c r="HI141" s="226"/>
      <c r="HJ141" s="226"/>
      <c r="HK141" s="226"/>
      <c r="HL141" s="226"/>
      <c r="HM141" s="226"/>
      <c r="HN141" s="226"/>
      <c r="HO141" s="226"/>
      <c r="HP141" s="226"/>
      <c r="HQ141" s="226"/>
      <c r="HR141" s="226"/>
      <c r="HS141" s="226"/>
      <c r="HT141" s="226"/>
      <c r="HU141" s="226"/>
      <c r="HV141" s="226"/>
      <c r="HW141" s="226"/>
      <c r="HX141" s="226"/>
      <c r="HY141" s="226"/>
      <c r="HZ141" s="226"/>
      <c r="IA141" s="226"/>
      <c r="IB141" s="226"/>
      <c r="IC141" s="226"/>
      <c r="ID141" s="226"/>
      <c r="IE141" s="226"/>
      <c r="IF141" s="226"/>
      <c r="IG141" s="226"/>
      <c r="IH141" s="226"/>
      <c r="II141" s="226"/>
      <c r="IJ141" s="226"/>
      <c r="IK141" s="226"/>
      <c r="IL141" s="226"/>
      <c r="IM141" s="226"/>
      <c r="IN141" s="226"/>
      <c r="IO141" s="226"/>
      <c r="IP141" s="226"/>
      <c r="IQ141" s="226"/>
      <c r="IR141" s="226"/>
      <c r="IS141" s="226"/>
      <c r="IT141" s="226"/>
      <c r="IU141" s="226"/>
      <c r="IV141" s="226"/>
      <c r="IW141" s="226"/>
    </row>
    <row r="142" spans="1:257" s="209" customFormat="1" ht="30" customHeight="1" x14ac:dyDescent="0.3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  <c r="BQ142" s="226"/>
      <c r="BR142" s="226"/>
      <c r="BS142" s="226"/>
      <c r="BT142" s="226"/>
      <c r="BU142" s="226"/>
      <c r="BV142" s="226"/>
      <c r="BW142" s="226"/>
      <c r="BX142" s="226"/>
      <c r="BY142" s="226"/>
      <c r="BZ142" s="226"/>
      <c r="CA142" s="226"/>
      <c r="CB142" s="226"/>
      <c r="CC142" s="226"/>
      <c r="CD142" s="226"/>
      <c r="CE142" s="226"/>
      <c r="CF142" s="226"/>
      <c r="CG142" s="226"/>
      <c r="CH142" s="226"/>
      <c r="CI142" s="226"/>
      <c r="CJ142" s="226"/>
      <c r="CK142" s="226"/>
      <c r="CL142" s="226"/>
      <c r="CM142" s="226"/>
      <c r="CN142" s="226"/>
      <c r="CO142" s="226"/>
      <c r="CP142" s="226"/>
      <c r="CQ142" s="226"/>
      <c r="CR142" s="226"/>
      <c r="CS142" s="226"/>
      <c r="CT142" s="226"/>
      <c r="CU142" s="226"/>
      <c r="CV142" s="226"/>
      <c r="CW142" s="226"/>
      <c r="CX142" s="226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  <c r="EF142" s="226"/>
      <c r="EG142" s="226"/>
      <c r="EH142" s="226"/>
      <c r="EI142" s="226"/>
      <c r="EJ142" s="226"/>
      <c r="EK142" s="226"/>
      <c r="EL142" s="226"/>
      <c r="EM142" s="226"/>
      <c r="EN142" s="226"/>
      <c r="EO142" s="226"/>
      <c r="EP142" s="226"/>
      <c r="EQ142" s="226"/>
      <c r="ER142" s="226"/>
      <c r="ES142" s="226"/>
      <c r="ET142" s="226"/>
      <c r="EU142" s="226"/>
      <c r="EV142" s="226"/>
      <c r="EW142" s="226"/>
      <c r="EX142" s="226"/>
      <c r="EY142" s="226"/>
      <c r="EZ142" s="226"/>
      <c r="FA142" s="226"/>
      <c r="FB142" s="226"/>
      <c r="FC142" s="226"/>
      <c r="FD142" s="226"/>
      <c r="FE142" s="226"/>
      <c r="FF142" s="226"/>
      <c r="FG142" s="226"/>
      <c r="FH142" s="226"/>
      <c r="FI142" s="226"/>
      <c r="FJ142" s="226"/>
      <c r="FK142" s="226"/>
      <c r="FL142" s="226"/>
      <c r="FM142" s="226"/>
      <c r="FN142" s="226"/>
      <c r="FO142" s="226"/>
      <c r="FP142" s="226"/>
      <c r="FQ142" s="226"/>
      <c r="FR142" s="226"/>
      <c r="FS142" s="226"/>
      <c r="FT142" s="226"/>
      <c r="FU142" s="226"/>
      <c r="FV142" s="226"/>
      <c r="FW142" s="226"/>
      <c r="FX142" s="226"/>
      <c r="FY142" s="226"/>
      <c r="FZ142" s="226"/>
      <c r="GA142" s="226"/>
      <c r="GB142" s="226"/>
      <c r="GC142" s="226"/>
      <c r="GD142" s="226"/>
      <c r="GE142" s="226"/>
      <c r="GF142" s="226"/>
      <c r="GG142" s="226"/>
      <c r="GH142" s="226"/>
      <c r="GI142" s="226"/>
      <c r="GJ142" s="226"/>
      <c r="GK142" s="226"/>
      <c r="GL142" s="226"/>
      <c r="GM142" s="226"/>
      <c r="GN142" s="226"/>
      <c r="GO142" s="226"/>
      <c r="GP142" s="226"/>
      <c r="GQ142" s="226"/>
      <c r="GR142" s="226"/>
      <c r="GS142" s="226"/>
      <c r="GT142" s="226"/>
      <c r="GU142" s="226"/>
      <c r="GV142" s="226"/>
      <c r="GW142" s="226"/>
      <c r="GX142" s="226"/>
      <c r="GY142" s="226"/>
      <c r="GZ142" s="226"/>
      <c r="HA142" s="226"/>
      <c r="HB142" s="226"/>
      <c r="HC142" s="226"/>
      <c r="HD142" s="226"/>
      <c r="HE142" s="226"/>
      <c r="HF142" s="226"/>
      <c r="HG142" s="226"/>
      <c r="HH142" s="226"/>
      <c r="HI142" s="226"/>
      <c r="HJ142" s="226"/>
      <c r="HK142" s="226"/>
      <c r="HL142" s="226"/>
      <c r="HM142" s="226"/>
      <c r="HN142" s="226"/>
      <c r="HO142" s="226"/>
      <c r="HP142" s="226"/>
      <c r="HQ142" s="226"/>
      <c r="HR142" s="226"/>
      <c r="HS142" s="226"/>
      <c r="HT142" s="226"/>
      <c r="HU142" s="226"/>
      <c r="HV142" s="226"/>
      <c r="HW142" s="226"/>
      <c r="HX142" s="226"/>
      <c r="HY142" s="226"/>
      <c r="HZ142" s="226"/>
      <c r="IA142" s="226"/>
      <c r="IB142" s="226"/>
      <c r="IC142" s="226"/>
      <c r="ID142" s="226"/>
      <c r="IE142" s="226"/>
      <c r="IF142" s="226"/>
      <c r="IG142" s="226"/>
      <c r="IH142" s="226"/>
      <c r="II142" s="226"/>
      <c r="IJ142" s="226"/>
      <c r="IK142" s="226"/>
      <c r="IL142" s="226"/>
      <c r="IM142" s="226"/>
      <c r="IN142" s="226"/>
      <c r="IO142" s="226"/>
      <c r="IP142" s="226"/>
      <c r="IQ142" s="226"/>
      <c r="IR142" s="226"/>
      <c r="IS142" s="226"/>
      <c r="IT142" s="226"/>
      <c r="IU142" s="226"/>
      <c r="IV142" s="226"/>
      <c r="IW142" s="226"/>
    </row>
    <row r="143" spans="1:257" s="209" customFormat="1" ht="30" customHeight="1" x14ac:dyDescent="0.3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  <c r="BQ143" s="226"/>
      <c r="BR143" s="226"/>
      <c r="BS143" s="226"/>
      <c r="BT143" s="226"/>
      <c r="BU143" s="226"/>
      <c r="BV143" s="226"/>
      <c r="BW143" s="226"/>
      <c r="BX143" s="226"/>
      <c r="BY143" s="226"/>
      <c r="BZ143" s="226"/>
      <c r="CA143" s="226"/>
      <c r="CB143" s="226"/>
      <c r="CC143" s="226"/>
      <c r="CD143" s="226"/>
      <c r="CE143" s="226"/>
      <c r="CF143" s="226"/>
      <c r="CG143" s="226"/>
      <c r="CH143" s="226"/>
      <c r="CI143" s="226"/>
      <c r="CJ143" s="226"/>
      <c r="CK143" s="226"/>
      <c r="CL143" s="226"/>
      <c r="CM143" s="226"/>
      <c r="CN143" s="226"/>
      <c r="CO143" s="226"/>
      <c r="CP143" s="226"/>
      <c r="CQ143" s="226"/>
      <c r="CR143" s="226"/>
      <c r="CS143" s="226"/>
      <c r="CT143" s="226"/>
      <c r="CU143" s="226"/>
      <c r="CV143" s="226"/>
      <c r="CW143" s="226"/>
      <c r="CX143" s="226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  <c r="EF143" s="226"/>
      <c r="EG143" s="226"/>
      <c r="EH143" s="226"/>
      <c r="EI143" s="226"/>
      <c r="EJ143" s="226"/>
      <c r="EK143" s="226"/>
      <c r="EL143" s="226"/>
      <c r="EM143" s="226"/>
      <c r="EN143" s="226"/>
      <c r="EO143" s="226"/>
      <c r="EP143" s="226"/>
      <c r="EQ143" s="226"/>
      <c r="ER143" s="226"/>
      <c r="ES143" s="226"/>
      <c r="ET143" s="226"/>
      <c r="EU143" s="226"/>
      <c r="EV143" s="226"/>
      <c r="EW143" s="226"/>
      <c r="EX143" s="226"/>
      <c r="EY143" s="226"/>
      <c r="EZ143" s="226"/>
      <c r="FA143" s="226"/>
      <c r="FB143" s="226"/>
      <c r="FC143" s="226"/>
      <c r="FD143" s="226"/>
      <c r="FE143" s="226"/>
      <c r="FF143" s="226"/>
      <c r="FG143" s="226"/>
      <c r="FH143" s="226"/>
      <c r="FI143" s="226"/>
      <c r="FJ143" s="226"/>
      <c r="FK143" s="226"/>
      <c r="FL143" s="226"/>
      <c r="FM143" s="226"/>
      <c r="FN143" s="226"/>
      <c r="FO143" s="226"/>
      <c r="FP143" s="226"/>
      <c r="FQ143" s="226"/>
      <c r="FR143" s="226"/>
      <c r="FS143" s="226"/>
      <c r="FT143" s="226"/>
      <c r="FU143" s="226"/>
      <c r="FV143" s="226"/>
      <c r="FW143" s="226"/>
      <c r="FX143" s="226"/>
      <c r="FY143" s="226"/>
      <c r="FZ143" s="226"/>
      <c r="GA143" s="226"/>
      <c r="GB143" s="226"/>
      <c r="GC143" s="226"/>
      <c r="GD143" s="226"/>
      <c r="GE143" s="226"/>
      <c r="GF143" s="226"/>
      <c r="GG143" s="226"/>
      <c r="GH143" s="226"/>
      <c r="GI143" s="226"/>
      <c r="GJ143" s="226"/>
      <c r="GK143" s="226"/>
      <c r="GL143" s="226"/>
      <c r="GM143" s="226"/>
      <c r="GN143" s="226"/>
      <c r="GO143" s="226"/>
      <c r="GP143" s="226"/>
      <c r="GQ143" s="226"/>
      <c r="GR143" s="226"/>
      <c r="GS143" s="226"/>
      <c r="GT143" s="226"/>
      <c r="GU143" s="226"/>
      <c r="GV143" s="226"/>
      <c r="GW143" s="226"/>
      <c r="GX143" s="226"/>
      <c r="GY143" s="226"/>
      <c r="GZ143" s="226"/>
      <c r="HA143" s="226"/>
      <c r="HB143" s="226"/>
      <c r="HC143" s="226"/>
      <c r="HD143" s="226"/>
      <c r="HE143" s="226"/>
      <c r="HF143" s="226"/>
      <c r="HG143" s="226"/>
      <c r="HH143" s="226"/>
      <c r="HI143" s="226"/>
      <c r="HJ143" s="226"/>
      <c r="HK143" s="226"/>
      <c r="HL143" s="226"/>
      <c r="HM143" s="226"/>
      <c r="HN143" s="226"/>
      <c r="HO143" s="226"/>
      <c r="HP143" s="226"/>
      <c r="HQ143" s="226"/>
      <c r="HR143" s="226"/>
      <c r="HS143" s="226"/>
      <c r="HT143" s="226"/>
      <c r="HU143" s="226"/>
      <c r="HV143" s="226"/>
      <c r="HW143" s="226"/>
      <c r="HX143" s="226"/>
      <c r="HY143" s="226"/>
      <c r="HZ143" s="226"/>
      <c r="IA143" s="226"/>
      <c r="IB143" s="226"/>
      <c r="IC143" s="226"/>
      <c r="ID143" s="226"/>
      <c r="IE143" s="226"/>
      <c r="IF143" s="226"/>
      <c r="IG143" s="226"/>
      <c r="IH143" s="226"/>
      <c r="II143" s="226"/>
      <c r="IJ143" s="226"/>
      <c r="IK143" s="226"/>
      <c r="IL143" s="226"/>
      <c r="IM143" s="226"/>
      <c r="IN143" s="226"/>
      <c r="IO143" s="226"/>
      <c r="IP143" s="226"/>
      <c r="IQ143" s="226"/>
      <c r="IR143" s="226"/>
      <c r="IS143" s="226"/>
      <c r="IT143" s="226"/>
      <c r="IU143" s="226"/>
      <c r="IV143" s="226"/>
      <c r="IW143" s="226"/>
    </row>
    <row r="144" spans="1:257" s="209" customFormat="1" ht="30" customHeight="1" x14ac:dyDescent="0.3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  <c r="EF144" s="226"/>
      <c r="EG144" s="226"/>
      <c r="EH144" s="226"/>
      <c r="EI144" s="226"/>
      <c r="EJ144" s="226"/>
      <c r="EK144" s="226"/>
      <c r="EL144" s="226"/>
      <c r="EM144" s="226"/>
      <c r="EN144" s="226"/>
      <c r="EO144" s="226"/>
      <c r="EP144" s="226"/>
      <c r="EQ144" s="226"/>
      <c r="ER144" s="226"/>
      <c r="ES144" s="226"/>
      <c r="ET144" s="226"/>
      <c r="EU144" s="226"/>
      <c r="EV144" s="226"/>
      <c r="EW144" s="226"/>
      <c r="EX144" s="226"/>
      <c r="EY144" s="226"/>
      <c r="EZ144" s="226"/>
      <c r="FA144" s="226"/>
      <c r="FB144" s="226"/>
      <c r="FC144" s="226"/>
      <c r="FD144" s="226"/>
      <c r="FE144" s="226"/>
      <c r="FF144" s="226"/>
      <c r="FG144" s="226"/>
      <c r="FH144" s="226"/>
      <c r="FI144" s="226"/>
      <c r="FJ144" s="226"/>
      <c r="FK144" s="226"/>
      <c r="FL144" s="226"/>
      <c r="FM144" s="226"/>
      <c r="FN144" s="226"/>
      <c r="FO144" s="226"/>
      <c r="FP144" s="226"/>
      <c r="FQ144" s="226"/>
      <c r="FR144" s="226"/>
      <c r="FS144" s="226"/>
      <c r="FT144" s="226"/>
      <c r="FU144" s="226"/>
      <c r="FV144" s="226"/>
      <c r="FW144" s="226"/>
      <c r="FX144" s="226"/>
      <c r="FY144" s="226"/>
      <c r="FZ144" s="226"/>
      <c r="GA144" s="226"/>
      <c r="GB144" s="226"/>
      <c r="GC144" s="226"/>
      <c r="GD144" s="226"/>
      <c r="GE144" s="226"/>
      <c r="GF144" s="226"/>
      <c r="GG144" s="226"/>
      <c r="GH144" s="226"/>
      <c r="GI144" s="226"/>
      <c r="GJ144" s="226"/>
      <c r="GK144" s="226"/>
      <c r="GL144" s="226"/>
      <c r="GM144" s="226"/>
      <c r="GN144" s="226"/>
      <c r="GO144" s="226"/>
      <c r="GP144" s="226"/>
      <c r="GQ144" s="226"/>
      <c r="GR144" s="226"/>
      <c r="GS144" s="226"/>
      <c r="GT144" s="226"/>
      <c r="GU144" s="226"/>
      <c r="GV144" s="226"/>
      <c r="GW144" s="226"/>
      <c r="GX144" s="226"/>
      <c r="GY144" s="226"/>
      <c r="GZ144" s="226"/>
      <c r="HA144" s="226"/>
      <c r="HB144" s="226"/>
      <c r="HC144" s="226"/>
      <c r="HD144" s="226"/>
      <c r="HE144" s="226"/>
      <c r="HF144" s="226"/>
      <c r="HG144" s="226"/>
      <c r="HH144" s="226"/>
      <c r="HI144" s="226"/>
      <c r="HJ144" s="226"/>
      <c r="HK144" s="226"/>
      <c r="HL144" s="226"/>
      <c r="HM144" s="226"/>
      <c r="HN144" s="226"/>
      <c r="HO144" s="226"/>
      <c r="HP144" s="226"/>
      <c r="HQ144" s="226"/>
      <c r="HR144" s="226"/>
      <c r="HS144" s="226"/>
      <c r="HT144" s="226"/>
      <c r="HU144" s="226"/>
      <c r="HV144" s="226"/>
      <c r="HW144" s="226"/>
      <c r="HX144" s="226"/>
      <c r="HY144" s="226"/>
      <c r="HZ144" s="226"/>
      <c r="IA144" s="226"/>
      <c r="IB144" s="226"/>
      <c r="IC144" s="226"/>
      <c r="ID144" s="226"/>
      <c r="IE144" s="226"/>
      <c r="IF144" s="226"/>
      <c r="IG144" s="226"/>
      <c r="IH144" s="226"/>
      <c r="II144" s="226"/>
      <c r="IJ144" s="226"/>
      <c r="IK144" s="226"/>
      <c r="IL144" s="226"/>
      <c r="IM144" s="226"/>
      <c r="IN144" s="226"/>
      <c r="IO144" s="226"/>
      <c r="IP144" s="226"/>
      <c r="IQ144" s="226"/>
      <c r="IR144" s="226"/>
      <c r="IS144" s="226"/>
      <c r="IT144" s="226"/>
      <c r="IU144" s="226"/>
      <c r="IV144" s="226"/>
      <c r="IW144" s="226"/>
    </row>
    <row r="145" spans="1:257" s="209" customFormat="1" ht="30" customHeight="1" x14ac:dyDescent="0.3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  <c r="EF145" s="226"/>
      <c r="EG145" s="226"/>
      <c r="EH145" s="226"/>
      <c r="EI145" s="226"/>
      <c r="EJ145" s="226"/>
      <c r="EK145" s="226"/>
      <c r="EL145" s="226"/>
      <c r="EM145" s="226"/>
      <c r="EN145" s="226"/>
      <c r="EO145" s="226"/>
      <c r="EP145" s="226"/>
      <c r="EQ145" s="226"/>
      <c r="ER145" s="226"/>
      <c r="ES145" s="226"/>
      <c r="ET145" s="226"/>
      <c r="EU145" s="226"/>
      <c r="EV145" s="226"/>
      <c r="EW145" s="226"/>
      <c r="EX145" s="226"/>
      <c r="EY145" s="226"/>
      <c r="EZ145" s="226"/>
      <c r="FA145" s="226"/>
      <c r="FB145" s="226"/>
      <c r="FC145" s="226"/>
      <c r="FD145" s="226"/>
      <c r="FE145" s="226"/>
      <c r="FF145" s="226"/>
      <c r="FG145" s="226"/>
      <c r="FH145" s="226"/>
      <c r="FI145" s="226"/>
      <c r="FJ145" s="226"/>
      <c r="FK145" s="226"/>
      <c r="FL145" s="226"/>
      <c r="FM145" s="226"/>
      <c r="FN145" s="226"/>
      <c r="FO145" s="226"/>
      <c r="FP145" s="226"/>
      <c r="FQ145" s="226"/>
      <c r="FR145" s="226"/>
      <c r="FS145" s="226"/>
      <c r="FT145" s="226"/>
      <c r="FU145" s="226"/>
      <c r="FV145" s="226"/>
      <c r="FW145" s="226"/>
      <c r="FX145" s="226"/>
      <c r="FY145" s="226"/>
      <c r="FZ145" s="226"/>
      <c r="GA145" s="226"/>
      <c r="GB145" s="226"/>
      <c r="GC145" s="226"/>
      <c r="GD145" s="226"/>
      <c r="GE145" s="226"/>
      <c r="GF145" s="226"/>
      <c r="GG145" s="226"/>
      <c r="GH145" s="226"/>
      <c r="GI145" s="226"/>
      <c r="GJ145" s="226"/>
      <c r="GK145" s="226"/>
      <c r="GL145" s="226"/>
      <c r="GM145" s="226"/>
      <c r="GN145" s="226"/>
      <c r="GO145" s="226"/>
      <c r="GP145" s="226"/>
      <c r="GQ145" s="226"/>
      <c r="GR145" s="226"/>
      <c r="GS145" s="226"/>
      <c r="GT145" s="226"/>
      <c r="GU145" s="226"/>
      <c r="GV145" s="226"/>
      <c r="GW145" s="226"/>
      <c r="GX145" s="226"/>
      <c r="GY145" s="226"/>
      <c r="GZ145" s="226"/>
      <c r="HA145" s="226"/>
      <c r="HB145" s="226"/>
      <c r="HC145" s="226"/>
      <c r="HD145" s="226"/>
      <c r="HE145" s="226"/>
      <c r="HF145" s="226"/>
      <c r="HG145" s="226"/>
      <c r="HH145" s="226"/>
      <c r="HI145" s="226"/>
      <c r="HJ145" s="226"/>
      <c r="HK145" s="226"/>
      <c r="HL145" s="226"/>
      <c r="HM145" s="226"/>
      <c r="HN145" s="226"/>
      <c r="HO145" s="226"/>
      <c r="HP145" s="226"/>
      <c r="HQ145" s="226"/>
      <c r="HR145" s="226"/>
      <c r="HS145" s="226"/>
      <c r="HT145" s="226"/>
      <c r="HU145" s="226"/>
      <c r="HV145" s="226"/>
      <c r="HW145" s="226"/>
      <c r="HX145" s="226"/>
      <c r="HY145" s="226"/>
      <c r="HZ145" s="226"/>
      <c r="IA145" s="226"/>
      <c r="IB145" s="226"/>
      <c r="IC145" s="226"/>
      <c r="ID145" s="226"/>
      <c r="IE145" s="226"/>
      <c r="IF145" s="226"/>
      <c r="IG145" s="226"/>
      <c r="IH145" s="226"/>
      <c r="II145" s="226"/>
      <c r="IJ145" s="226"/>
      <c r="IK145" s="226"/>
      <c r="IL145" s="226"/>
      <c r="IM145" s="226"/>
      <c r="IN145" s="226"/>
      <c r="IO145" s="226"/>
      <c r="IP145" s="226"/>
      <c r="IQ145" s="226"/>
      <c r="IR145" s="226"/>
      <c r="IS145" s="226"/>
      <c r="IT145" s="226"/>
      <c r="IU145" s="226"/>
      <c r="IV145" s="226"/>
      <c r="IW145" s="226"/>
    </row>
    <row r="146" spans="1:257" s="209" customFormat="1" ht="30" customHeight="1" x14ac:dyDescent="0.3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6"/>
      <c r="BK146" s="226"/>
      <c r="BL146" s="226"/>
      <c r="BM146" s="226"/>
      <c r="BN146" s="226"/>
      <c r="BO146" s="226"/>
      <c r="BP146" s="226"/>
      <c r="BQ146" s="226"/>
      <c r="BR146" s="226"/>
      <c r="BS146" s="226"/>
      <c r="BT146" s="226"/>
      <c r="BU146" s="226"/>
      <c r="BV146" s="226"/>
      <c r="BW146" s="226"/>
      <c r="BX146" s="226"/>
      <c r="BY146" s="226"/>
      <c r="BZ146" s="226"/>
      <c r="CA146" s="226"/>
      <c r="CB146" s="226"/>
      <c r="CC146" s="226"/>
      <c r="CD146" s="226"/>
      <c r="CE146" s="226"/>
      <c r="CF146" s="226"/>
      <c r="CG146" s="226"/>
      <c r="CH146" s="226"/>
      <c r="CI146" s="226"/>
      <c r="CJ146" s="226"/>
      <c r="CK146" s="226"/>
      <c r="CL146" s="226"/>
      <c r="CM146" s="226"/>
      <c r="CN146" s="226"/>
      <c r="CO146" s="226"/>
      <c r="CP146" s="226"/>
      <c r="CQ146" s="226"/>
      <c r="CR146" s="226"/>
      <c r="CS146" s="226"/>
      <c r="CT146" s="226"/>
      <c r="CU146" s="226"/>
      <c r="CV146" s="226"/>
      <c r="CW146" s="226"/>
      <c r="CX146" s="226"/>
      <c r="CY146" s="226"/>
      <c r="CZ146" s="226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  <c r="EF146" s="226"/>
      <c r="EG146" s="226"/>
      <c r="EH146" s="226"/>
      <c r="EI146" s="226"/>
      <c r="EJ146" s="226"/>
      <c r="EK146" s="226"/>
      <c r="EL146" s="226"/>
      <c r="EM146" s="226"/>
      <c r="EN146" s="226"/>
      <c r="EO146" s="226"/>
      <c r="EP146" s="226"/>
      <c r="EQ146" s="226"/>
      <c r="ER146" s="226"/>
      <c r="ES146" s="226"/>
      <c r="ET146" s="226"/>
      <c r="EU146" s="226"/>
      <c r="EV146" s="226"/>
      <c r="EW146" s="226"/>
      <c r="EX146" s="226"/>
      <c r="EY146" s="226"/>
      <c r="EZ146" s="226"/>
      <c r="FA146" s="226"/>
      <c r="FB146" s="226"/>
      <c r="FC146" s="226"/>
      <c r="FD146" s="226"/>
      <c r="FE146" s="226"/>
      <c r="FF146" s="226"/>
      <c r="FG146" s="226"/>
      <c r="FH146" s="226"/>
      <c r="FI146" s="226"/>
      <c r="FJ146" s="226"/>
      <c r="FK146" s="226"/>
      <c r="FL146" s="226"/>
      <c r="FM146" s="226"/>
      <c r="FN146" s="226"/>
      <c r="FO146" s="226"/>
      <c r="FP146" s="226"/>
      <c r="FQ146" s="226"/>
      <c r="FR146" s="226"/>
      <c r="FS146" s="226"/>
      <c r="FT146" s="226"/>
      <c r="FU146" s="226"/>
      <c r="FV146" s="226"/>
      <c r="FW146" s="226"/>
      <c r="FX146" s="226"/>
      <c r="FY146" s="226"/>
      <c r="FZ146" s="226"/>
      <c r="GA146" s="226"/>
      <c r="GB146" s="226"/>
      <c r="GC146" s="226"/>
      <c r="GD146" s="226"/>
      <c r="GE146" s="226"/>
      <c r="GF146" s="226"/>
      <c r="GG146" s="226"/>
      <c r="GH146" s="226"/>
      <c r="GI146" s="226"/>
      <c r="GJ146" s="226"/>
      <c r="GK146" s="226"/>
      <c r="GL146" s="226"/>
      <c r="GM146" s="226"/>
      <c r="GN146" s="226"/>
      <c r="GO146" s="226"/>
      <c r="GP146" s="226"/>
      <c r="GQ146" s="226"/>
      <c r="GR146" s="226"/>
      <c r="GS146" s="226"/>
      <c r="GT146" s="226"/>
      <c r="GU146" s="226"/>
      <c r="GV146" s="226"/>
      <c r="GW146" s="226"/>
      <c r="GX146" s="226"/>
      <c r="GY146" s="226"/>
      <c r="GZ146" s="226"/>
      <c r="HA146" s="226"/>
      <c r="HB146" s="226"/>
      <c r="HC146" s="226"/>
      <c r="HD146" s="226"/>
      <c r="HE146" s="226"/>
      <c r="HF146" s="226"/>
      <c r="HG146" s="226"/>
      <c r="HH146" s="226"/>
      <c r="HI146" s="226"/>
      <c r="HJ146" s="226"/>
      <c r="HK146" s="226"/>
      <c r="HL146" s="226"/>
      <c r="HM146" s="226"/>
      <c r="HN146" s="226"/>
      <c r="HO146" s="226"/>
      <c r="HP146" s="226"/>
      <c r="HQ146" s="226"/>
      <c r="HR146" s="226"/>
      <c r="HS146" s="226"/>
      <c r="HT146" s="226"/>
      <c r="HU146" s="226"/>
      <c r="HV146" s="226"/>
      <c r="HW146" s="226"/>
      <c r="HX146" s="226"/>
      <c r="HY146" s="226"/>
      <c r="HZ146" s="226"/>
      <c r="IA146" s="226"/>
      <c r="IB146" s="226"/>
      <c r="IC146" s="226"/>
      <c r="ID146" s="226"/>
      <c r="IE146" s="226"/>
      <c r="IF146" s="226"/>
      <c r="IG146" s="226"/>
      <c r="IH146" s="226"/>
      <c r="II146" s="226"/>
      <c r="IJ146" s="226"/>
      <c r="IK146" s="226"/>
      <c r="IL146" s="226"/>
      <c r="IM146" s="226"/>
      <c r="IN146" s="226"/>
      <c r="IO146" s="226"/>
      <c r="IP146" s="226"/>
      <c r="IQ146" s="226"/>
      <c r="IR146" s="226"/>
      <c r="IS146" s="226"/>
      <c r="IT146" s="226"/>
      <c r="IU146" s="226"/>
      <c r="IV146" s="226"/>
      <c r="IW146" s="226"/>
    </row>
    <row r="147" spans="1:257" s="209" customFormat="1" ht="30" customHeight="1" x14ac:dyDescent="0.3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  <c r="BP147" s="226"/>
      <c r="BQ147" s="226"/>
      <c r="BR147" s="226"/>
      <c r="BS147" s="226"/>
      <c r="BT147" s="226"/>
      <c r="BU147" s="226"/>
      <c r="BV147" s="226"/>
      <c r="BW147" s="226"/>
      <c r="BX147" s="226"/>
      <c r="BY147" s="226"/>
      <c r="BZ147" s="226"/>
      <c r="CA147" s="226"/>
      <c r="CB147" s="226"/>
      <c r="CC147" s="226"/>
      <c r="CD147" s="226"/>
      <c r="CE147" s="226"/>
      <c r="CF147" s="226"/>
      <c r="CG147" s="226"/>
      <c r="CH147" s="226"/>
      <c r="CI147" s="226"/>
      <c r="CJ147" s="226"/>
      <c r="CK147" s="226"/>
      <c r="CL147" s="226"/>
      <c r="CM147" s="226"/>
      <c r="CN147" s="226"/>
      <c r="CO147" s="226"/>
      <c r="CP147" s="226"/>
      <c r="CQ147" s="226"/>
      <c r="CR147" s="226"/>
      <c r="CS147" s="226"/>
      <c r="CT147" s="226"/>
      <c r="CU147" s="226"/>
      <c r="CV147" s="226"/>
      <c r="CW147" s="226"/>
      <c r="CX147" s="226"/>
      <c r="CY147" s="226"/>
      <c r="CZ147" s="226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  <c r="EF147" s="226"/>
      <c r="EG147" s="226"/>
      <c r="EH147" s="226"/>
      <c r="EI147" s="226"/>
      <c r="EJ147" s="226"/>
      <c r="EK147" s="226"/>
      <c r="EL147" s="226"/>
      <c r="EM147" s="226"/>
      <c r="EN147" s="226"/>
      <c r="EO147" s="226"/>
      <c r="EP147" s="226"/>
      <c r="EQ147" s="226"/>
      <c r="ER147" s="226"/>
      <c r="ES147" s="226"/>
      <c r="ET147" s="226"/>
      <c r="EU147" s="226"/>
      <c r="EV147" s="226"/>
      <c r="EW147" s="226"/>
      <c r="EX147" s="226"/>
      <c r="EY147" s="226"/>
      <c r="EZ147" s="226"/>
      <c r="FA147" s="226"/>
      <c r="FB147" s="226"/>
      <c r="FC147" s="226"/>
      <c r="FD147" s="226"/>
      <c r="FE147" s="226"/>
      <c r="FF147" s="226"/>
      <c r="FG147" s="226"/>
      <c r="FH147" s="226"/>
      <c r="FI147" s="226"/>
      <c r="FJ147" s="226"/>
      <c r="FK147" s="226"/>
      <c r="FL147" s="226"/>
      <c r="FM147" s="226"/>
      <c r="FN147" s="226"/>
      <c r="FO147" s="226"/>
      <c r="FP147" s="226"/>
      <c r="FQ147" s="226"/>
      <c r="FR147" s="226"/>
      <c r="FS147" s="226"/>
      <c r="FT147" s="226"/>
      <c r="FU147" s="226"/>
      <c r="FV147" s="226"/>
      <c r="FW147" s="226"/>
      <c r="FX147" s="226"/>
      <c r="FY147" s="226"/>
      <c r="FZ147" s="226"/>
      <c r="GA147" s="226"/>
      <c r="GB147" s="226"/>
      <c r="GC147" s="226"/>
      <c r="GD147" s="226"/>
      <c r="GE147" s="226"/>
      <c r="GF147" s="226"/>
      <c r="GG147" s="226"/>
      <c r="GH147" s="226"/>
      <c r="GI147" s="226"/>
      <c r="GJ147" s="226"/>
      <c r="GK147" s="226"/>
      <c r="GL147" s="226"/>
      <c r="GM147" s="226"/>
      <c r="GN147" s="226"/>
      <c r="GO147" s="226"/>
      <c r="GP147" s="226"/>
      <c r="GQ147" s="226"/>
      <c r="GR147" s="226"/>
      <c r="GS147" s="226"/>
      <c r="GT147" s="226"/>
      <c r="GU147" s="226"/>
      <c r="GV147" s="226"/>
      <c r="GW147" s="226"/>
      <c r="GX147" s="226"/>
      <c r="GY147" s="226"/>
      <c r="GZ147" s="226"/>
      <c r="HA147" s="226"/>
      <c r="HB147" s="226"/>
      <c r="HC147" s="226"/>
      <c r="HD147" s="226"/>
      <c r="HE147" s="226"/>
      <c r="HF147" s="226"/>
      <c r="HG147" s="226"/>
      <c r="HH147" s="226"/>
      <c r="HI147" s="226"/>
      <c r="HJ147" s="226"/>
      <c r="HK147" s="226"/>
      <c r="HL147" s="226"/>
      <c r="HM147" s="226"/>
      <c r="HN147" s="226"/>
      <c r="HO147" s="226"/>
      <c r="HP147" s="226"/>
      <c r="HQ147" s="226"/>
      <c r="HR147" s="226"/>
      <c r="HS147" s="226"/>
      <c r="HT147" s="226"/>
      <c r="HU147" s="226"/>
      <c r="HV147" s="226"/>
      <c r="HW147" s="226"/>
      <c r="HX147" s="226"/>
      <c r="HY147" s="226"/>
      <c r="HZ147" s="226"/>
      <c r="IA147" s="226"/>
      <c r="IB147" s="226"/>
      <c r="IC147" s="226"/>
      <c r="ID147" s="226"/>
      <c r="IE147" s="226"/>
      <c r="IF147" s="226"/>
      <c r="IG147" s="226"/>
      <c r="IH147" s="226"/>
      <c r="II147" s="226"/>
      <c r="IJ147" s="226"/>
      <c r="IK147" s="226"/>
      <c r="IL147" s="226"/>
      <c r="IM147" s="226"/>
      <c r="IN147" s="226"/>
      <c r="IO147" s="226"/>
      <c r="IP147" s="226"/>
      <c r="IQ147" s="226"/>
      <c r="IR147" s="226"/>
      <c r="IS147" s="226"/>
      <c r="IT147" s="226"/>
      <c r="IU147" s="226"/>
      <c r="IV147" s="226"/>
      <c r="IW147" s="226"/>
    </row>
    <row r="148" spans="1:257" s="209" customFormat="1" ht="30" customHeight="1" x14ac:dyDescent="0.3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  <c r="EF148" s="226"/>
      <c r="EG148" s="226"/>
      <c r="EH148" s="226"/>
      <c r="EI148" s="226"/>
      <c r="EJ148" s="226"/>
      <c r="EK148" s="226"/>
      <c r="EL148" s="226"/>
      <c r="EM148" s="226"/>
      <c r="EN148" s="226"/>
      <c r="EO148" s="226"/>
      <c r="EP148" s="226"/>
      <c r="EQ148" s="226"/>
      <c r="ER148" s="226"/>
      <c r="ES148" s="226"/>
      <c r="ET148" s="226"/>
      <c r="EU148" s="226"/>
      <c r="EV148" s="226"/>
      <c r="EW148" s="226"/>
      <c r="EX148" s="226"/>
      <c r="EY148" s="226"/>
      <c r="EZ148" s="226"/>
      <c r="FA148" s="226"/>
      <c r="FB148" s="226"/>
      <c r="FC148" s="226"/>
      <c r="FD148" s="226"/>
      <c r="FE148" s="226"/>
      <c r="FF148" s="226"/>
      <c r="FG148" s="226"/>
      <c r="FH148" s="226"/>
      <c r="FI148" s="226"/>
      <c r="FJ148" s="226"/>
      <c r="FK148" s="226"/>
      <c r="FL148" s="226"/>
      <c r="FM148" s="226"/>
      <c r="FN148" s="226"/>
      <c r="FO148" s="226"/>
      <c r="FP148" s="226"/>
      <c r="FQ148" s="226"/>
      <c r="FR148" s="226"/>
      <c r="FS148" s="226"/>
      <c r="FT148" s="226"/>
      <c r="FU148" s="226"/>
      <c r="FV148" s="226"/>
      <c r="FW148" s="226"/>
      <c r="FX148" s="226"/>
      <c r="FY148" s="226"/>
      <c r="FZ148" s="226"/>
      <c r="GA148" s="226"/>
      <c r="GB148" s="226"/>
      <c r="GC148" s="226"/>
      <c r="GD148" s="226"/>
      <c r="GE148" s="226"/>
      <c r="GF148" s="226"/>
      <c r="GG148" s="226"/>
      <c r="GH148" s="226"/>
      <c r="GI148" s="226"/>
      <c r="GJ148" s="226"/>
      <c r="GK148" s="226"/>
      <c r="GL148" s="226"/>
      <c r="GM148" s="226"/>
      <c r="GN148" s="226"/>
      <c r="GO148" s="226"/>
      <c r="GP148" s="226"/>
      <c r="GQ148" s="226"/>
      <c r="GR148" s="226"/>
      <c r="GS148" s="226"/>
      <c r="GT148" s="226"/>
      <c r="GU148" s="226"/>
      <c r="GV148" s="226"/>
      <c r="GW148" s="226"/>
      <c r="GX148" s="226"/>
      <c r="GY148" s="226"/>
      <c r="GZ148" s="226"/>
      <c r="HA148" s="226"/>
      <c r="HB148" s="226"/>
      <c r="HC148" s="226"/>
      <c r="HD148" s="226"/>
      <c r="HE148" s="226"/>
      <c r="HF148" s="226"/>
      <c r="HG148" s="226"/>
      <c r="HH148" s="226"/>
      <c r="HI148" s="226"/>
      <c r="HJ148" s="226"/>
      <c r="HK148" s="226"/>
      <c r="HL148" s="226"/>
      <c r="HM148" s="226"/>
      <c r="HN148" s="226"/>
      <c r="HO148" s="226"/>
      <c r="HP148" s="226"/>
      <c r="HQ148" s="226"/>
      <c r="HR148" s="226"/>
      <c r="HS148" s="226"/>
      <c r="HT148" s="226"/>
      <c r="HU148" s="226"/>
      <c r="HV148" s="226"/>
      <c r="HW148" s="226"/>
      <c r="HX148" s="226"/>
      <c r="HY148" s="226"/>
      <c r="HZ148" s="226"/>
      <c r="IA148" s="226"/>
      <c r="IB148" s="226"/>
      <c r="IC148" s="226"/>
      <c r="ID148" s="226"/>
      <c r="IE148" s="226"/>
      <c r="IF148" s="226"/>
      <c r="IG148" s="226"/>
      <c r="IH148" s="226"/>
      <c r="II148" s="226"/>
      <c r="IJ148" s="226"/>
      <c r="IK148" s="226"/>
      <c r="IL148" s="226"/>
      <c r="IM148" s="226"/>
      <c r="IN148" s="226"/>
      <c r="IO148" s="226"/>
      <c r="IP148" s="226"/>
      <c r="IQ148" s="226"/>
      <c r="IR148" s="226"/>
      <c r="IS148" s="226"/>
      <c r="IT148" s="226"/>
      <c r="IU148" s="226"/>
      <c r="IV148" s="226"/>
      <c r="IW148" s="226"/>
    </row>
    <row r="149" spans="1:257" s="209" customFormat="1" ht="30" customHeight="1" x14ac:dyDescent="0.3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  <c r="BP149" s="226"/>
      <c r="BQ149" s="226"/>
      <c r="BR149" s="226"/>
      <c r="BS149" s="226"/>
      <c r="BT149" s="226"/>
      <c r="BU149" s="226"/>
      <c r="BV149" s="226"/>
      <c r="BW149" s="226"/>
      <c r="BX149" s="226"/>
      <c r="BY149" s="226"/>
      <c r="BZ149" s="226"/>
      <c r="CA149" s="226"/>
      <c r="CB149" s="226"/>
      <c r="CC149" s="226"/>
      <c r="CD149" s="226"/>
      <c r="CE149" s="226"/>
      <c r="CF149" s="226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  <c r="EF149" s="226"/>
      <c r="EG149" s="226"/>
      <c r="EH149" s="226"/>
      <c r="EI149" s="226"/>
      <c r="EJ149" s="226"/>
      <c r="EK149" s="226"/>
      <c r="EL149" s="226"/>
      <c r="EM149" s="226"/>
      <c r="EN149" s="226"/>
      <c r="EO149" s="226"/>
      <c r="EP149" s="226"/>
      <c r="EQ149" s="226"/>
      <c r="ER149" s="226"/>
      <c r="ES149" s="226"/>
      <c r="ET149" s="226"/>
      <c r="EU149" s="226"/>
      <c r="EV149" s="226"/>
      <c r="EW149" s="226"/>
      <c r="EX149" s="226"/>
      <c r="EY149" s="226"/>
      <c r="EZ149" s="226"/>
      <c r="FA149" s="226"/>
      <c r="FB149" s="226"/>
      <c r="FC149" s="226"/>
      <c r="FD149" s="226"/>
      <c r="FE149" s="226"/>
      <c r="FF149" s="226"/>
      <c r="FG149" s="226"/>
      <c r="FH149" s="226"/>
      <c r="FI149" s="226"/>
      <c r="FJ149" s="226"/>
      <c r="FK149" s="226"/>
      <c r="FL149" s="226"/>
      <c r="FM149" s="226"/>
      <c r="FN149" s="226"/>
      <c r="FO149" s="226"/>
      <c r="FP149" s="226"/>
      <c r="FQ149" s="226"/>
      <c r="FR149" s="226"/>
      <c r="FS149" s="226"/>
      <c r="FT149" s="226"/>
      <c r="FU149" s="226"/>
      <c r="FV149" s="226"/>
      <c r="FW149" s="226"/>
      <c r="FX149" s="226"/>
      <c r="FY149" s="226"/>
      <c r="FZ149" s="226"/>
      <c r="GA149" s="226"/>
      <c r="GB149" s="226"/>
      <c r="GC149" s="226"/>
      <c r="GD149" s="226"/>
      <c r="GE149" s="226"/>
      <c r="GF149" s="226"/>
      <c r="GG149" s="226"/>
      <c r="GH149" s="226"/>
      <c r="GI149" s="226"/>
      <c r="GJ149" s="226"/>
      <c r="GK149" s="226"/>
      <c r="GL149" s="226"/>
      <c r="GM149" s="226"/>
      <c r="GN149" s="226"/>
      <c r="GO149" s="226"/>
      <c r="GP149" s="226"/>
      <c r="GQ149" s="226"/>
      <c r="GR149" s="226"/>
      <c r="GS149" s="226"/>
      <c r="GT149" s="226"/>
      <c r="GU149" s="226"/>
      <c r="GV149" s="226"/>
      <c r="GW149" s="226"/>
      <c r="GX149" s="226"/>
      <c r="GY149" s="226"/>
      <c r="GZ149" s="226"/>
      <c r="HA149" s="226"/>
      <c r="HB149" s="226"/>
      <c r="HC149" s="226"/>
      <c r="HD149" s="226"/>
      <c r="HE149" s="226"/>
      <c r="HF149" s="226"/>
      <c r="HG149" s="226"/>
      <c r="HH149" s="226"/>
      <c r="HI149" s="226"/>
      <c r="HJ149" s="226"/>
      <c r="HK149" s="226"/>
      <c r="HL149" s="226"/>
      <c r="HM149" s="226"/>
      <c r="HN149" s="226"/>
      <c r="HO149" s="226"/>
      <c r="HP149" s="226"/>
      <c r="HQ149" s="226"/>
      <c r="HR149" s="226"/>
      <c r="HS149" s="226"/>
      <c r="HT149" s="226"/>
      <c r="HU149" s="226"/>
      <c r="HV149" s="226"/>
      <c r="HW149" s="226"/>
      <c r="HX149" s="226"/>
      <c r="HY149" s="226"/>
      <c r="HZ149" s="226"/>
      <c r="IA149" s="226"/>
      <c r="IB149" s="226"/>
      <c r="IC149" s="226"/>
      <c r="ID149" s="226"/>
      <c r="IE149" s="226"/>
      <c r="IF149" s="226"/>
      <c r="IG149" s="226"/>
      <c r="IH149" s="226"/>
      <c r="II149" s="226"/>
      <c r="IJ149" s="226"/>
      <c r="IK149" s="226"/>
      <c r="IL149" s="226"/>
      <c r="IM149" s="226"/>
      <c r="IN149" s="226"/>
      <c r="IO149" s="226"/>
      <c r="IP149" s="226"/>
      <c r="IQ149" s="226"/>
      <c r="IR149" s="226"/>
      <c r="IS149" s="226"/>
      <c r="IT149" s="226"/>
      <c r="IU149" s="226"/>
      <c r="IV149" s="226"/>
      <c r="IW149" s="226"/>
    </row>
    <row r="150" spans="1:257" s="209" customFormat="1" ht="30" customHeight="1" x14ac:dyDescent="0.3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6"/>
      <c r="CF150" s="226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  <c r="EF150" s="226"/>
      <c r="EG150" s="226"/>
      <c r="EH150" s="226"/>
      <c r="EI150" s="226"/>
      <c r="EJ150" s="226"/>
      <c r="EK150" s="226"/>
      <c r="EL150" s="226"/>
      <c r="EM150" s="226"/>
      <c r="EN150" s="226"/>
      <c r="EO150" s="226"/>
      <c r="EP150" s="226"/>
      <c r="EQ150" s="226"/>
      <c r="ER150" s="226"/>
      <c r="ES150" s="226"/>
      <c r="ET150" s="226"/>
      <c r="EU150" s="226"/>
      <c r="EV150" s="226"/>
      <c r="EW150" s="226"/>
      <c r="EX150" s="226"/>
      <c r="EY150" s="226"/>
      <c r="EZ150" s="226"/>
      <c r="FA150" s="226"/>
      <c r="FB150" s="226"/>
      <c r="FC150" s="226"/>
      <c r="FD150" s="226"/>
      <c r="FE150" s="226"/>
      <c r="FF150" s="226"/>
      <c r="FG150" s="226"/>
      <c r="FH150" s="226"/>
      <c r="FI150" s="226"/>
      <c r="FJ150" s="226"/>
      <c r="FK150" s="226"/>
      <c r="FL150" s="226"/>
      <c r="FM150" s="226"/>
      <c r="FN150" s="226"/>
      <c r="FO150" s="226"/>
      <c r="FP150" s="226"/>
      <c r="FQ150" s="226"/>
      <c r="FR150" s="226"/>
      <c r="FS150" s="226"/>
      <c r="FT150" s="226"/>
      <c r="FU150" s="226"/>
      <c r="FV150" s="226"/>
      <c r="FW150" s="226"/>
      <c r="FX150" s="226"/>
      <c r="FY150" s="226"/>
      <c r="FZ150" s="226"/>
      <c r="GA150" s="226"/>
      <c r="GB150" s="226"/>
      <c r="GC150" s="226"/>
      <c r="GD150" s="226"/>
      <c r="GE150" s="226"/>
      <c r="GF150" s="226"/>
      <c r="GG150" s="226"/>
      <c r="GH150" s="226"/>
      <c r="GI150" s="226"/>
      <c r="GJ150" s="226"/>
      <c r="GK150" s="226"/>
      <c r="GL150" s="226"/>
      <c r="GM150" s="226"/>
      <c r="GN150" s="226"/>
      <c r="GO150" s="226"/>
      <c r="GP150" s="226"/>
      <c r="GQ150" s="226"/>
      <c r="GR150" s="226"/>
      <c r="GS150" s="226"/>
      <c r="GT150" s="226"/>
      <c r="GU150" s="226"/>
      <c r="GV150" s="226"/>
      <c r="GW150" s="226"/>
      <c r="GX150" s="226"/>
      <c r="GY150" s="226"/>
      <c r="GZ150" s="226"/>
      <c r="HA150" s="226"/>
      <c r="HB150" s="226"/>
      <c r="HC150" s="226"/>
      <c r="HD150" s="226"/>
      <c r="HE150" s="226"/>
      <c r="HF150" s="226"/>
      <c r="HG150" s="226"/>
      <c r="HH150" s="226"/>
      <c r="HI150" s="226"/>
      <c r="HJ150" s="226"/>
      <c r="HK150" s="226"/>
      <c r="HL150" s="226"/>
      <c r="HM150" s="226"/>
      <c r="HN150" s="226"/>
      <c r="HO150" s="226"/>
      <c r="HP150" s="226"/>
      <c r="HQ150" s="226"/>
      <c r="HR150" s="226"/>
      <c r="HS150" s="226"/>
      <c r="HT150" s="226"/>
      <c r="HU150" s="226"/>
      <c r="HV150" s="226"/>
      <c r="HW150" s="226"/>
      <c r="HX150" s="226"/>
      <c r="HY150" s="226"/>
      <c r="HZ150" s="226"/>
      <c r="IA150" s="226"/>
      <c r="IB150" s="226"/>
      <c r="IC150" s="226"/>
      <c r="ID150" s="226"/>
      <c r="IE150" s="226"/>
      <c r="IF150" s="226"/>
      <c r="IG150" s="226"/>
      <c r="IH150" s="226"/>
      <c r="II150" s="226"/>
      <c r="IJ150" s="226"/>
      <c r="IK150" s="226"/>
      <c r="IL150" s="226"/>
      <c r="IM150" s="226"/>
      <c r="IN150" s="226"/>
      <c r="IO150" s="226"/>
      <c r="IP150" s="226"/>
      <c r="IQ150" s="226"/>
      <c r="IR150" s="226"/>
      <c r="IS150" s="226"/>
      <c r="IT150" s="226"/>
      <c r="IU150" s="226"/>
      <c r="IV150" s="226"/>
      <c r="IW150" s="226"/>
    </row>
    <row r="151" spans="1:257" s="209" customFormat="1" ht="30" customHeight="1" x14ac:dyDescent="0.3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226"/>
      <c r="BY151" s="226"/>
      <c r="BZ151" s="226"/>
      <c r="CA151" s="226"/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  <c r="EF151" s="226"/>
      <c r="EG151" s="226"/>
      <c r="EH151" s="226"/>
      <c r="EI151" s="226"/>
      <c r="EJ151" s="226"/>
      <c r="EK151" s="226"/>
      <c r="EL151" s="226"/>
      <c r="EM151" s="226"/>
      <c r="EN151" s="226"/>
      <c r="EO151" s="226"/>
      <c r="EP151" s="226"/>
      <c r="EQ151" s="226"/>
      <c r="ER151" s="226"/>
      <c r="ES151" s="226"/>
      <c r="ET151" s="226"/>
      <c r="EU151" s="226"/>
      <c r="EV151" s="226"/>
      <c r="EW151" s="226"/>
      <c r="EX151" s="226"/>
      <c r="EY151" s="226"/>
      <c r="EZ151" s="226"/>
      <c r="FA151" s="226"/>
      <c r="FB151" s="226"/>
      <c r="FC151" s="226"/>
      <c r="FD151" s="226"/>
      <c r="FE151" s="226"/>
      <c r="FF151" s="226"/>
      <c r="FG151" s="226"/>
      <c r="FH151" s="226"/>
      <c r="FI151" s="226"/>
      <c r="FJ151" s="226"/>
      <c r="FK151" s="226"/>
      <c r="FL151" s="226"/>
      <c r="FM151" s="226"/>
      <c r="FN151" s="226"/>
      <c r="FO151" s="226"/>
      <c r="FP151" s="226"/>
      <c r="FQ151" s="226"/>
      <c r="FR151" s="226"/>
      <c r="FS151" s="226"/>
      <c r="FT151" s="226"/>
      <c r="FU151" s="226"/>
      <c r="FV151" s="226"/>
      <c r="FW151" s="226"/>
      <c r="FX151" s="226"/>
      <c r="FY151" s="226"/>
      <c r="FZ151" s="226"/>
      <c r="GA151" s="226"/>
      <c r="GB151" s="226"/>
      <c r="GC151" s="226"/>
      <c r="GD151" s="226"/>
      <c r="GE151" s="226"/>
      <c r="GF151" s="226"/>
      <c r="GG151" s="226"/>
      <c r="GH151" s="226"/>
      <c r="GI151" s="226"/>
      <c r="GJ151" s="226"/>
      <c r="GK151" s="226"/>
      <c r="GL151" s="226"/>
      <c r="GM151" s="226"/>
      <c r="GN151" s="226"/>
      <c r="GO151" s="226"/>
      <c r="GP151" s="226"/>
      <c r="GQ151" s="226"/>
      <c r="GR151" s="226"/>
      <c r="GS151" s="226"/>
      <c r="GT151" s="226"/>
      <c r="GU151" s="226"/>
      <c r="GV151" s="226"/>
      <c r="GW151" s="226"/>
      <c r="GX151" s="226"/>
      <c r="GY151" s="226"/>
      <c r="GZ151" s="226"/>
      <c r="HA151" s="226"/>
      <c r="HB151" s="226"/>
      <c r="HC151" s="226"/>
      <c r="HD151" s="226"/>
      <c r="HE151" s="226"/>
      <c r="HF151" s="226"/>
      <c r="HG151" s="226"/>
      <c r="HH151" s="226"/>
      <c r="HI151" s="226"/>
      <c r="HJ151" s="226"/>
      <c r="HK151" s="226"/>
      <c r="HL151" s="226"/>
      <c r="HM151" s="226"/>
      <c r="HN151" s="226"/>
      <c r="HO151" s="226"/>
      <c r="HP151" s="226"/>
      <c r="HQ151" s="226"/>
      <c r="HR151" s="226"/>
      <c r="HS151" s="226"/>
      <c r="HT151" s="226"/>
      <c r="HU151" s="226"/>
      <c r="HV151" s="226"/>
      <c r="HW151" s="226"/>
      <c r="HX151" s="226"/>
      <c r="HY151" s="226"/>
      <c r="HZ151" s="226"/>
      <c r="IA151" s="226"/>
      <c r="IB151" s="226"/>
      <c r="IC151" s="226"/>
      <c r="ID151" s="226"/>
      <c r="IE151" s="226"/>
      <c r="IF151" s="226"/>
      <c r="IG151" s="226"/>
      <c r="IH151" s="226"/>
      <c r="II151" s="226"/>
      <c r="IJ151" s="226"/>
      <c r="IK151" s="226"/>
      <c r="IL151" s="226"/>
      <c r="IM151" s="226"/>
      <c r="IN151" s="226"/>
      <c r="IO151" s="226"/>
      <c r="IP151" s="226"/>
      <c r="IQ151" s="226"/>
      <c r="IR151" s="226"/>
      <c r="IS151" s="226"/>
      <c r="IT151" s="226"/>
      <c r="IU151" s="226"/>
      <c r="IV151" s="226"/>
      <c r="IW151" s="226"/>
    </row>
    <row r="152" spans="1:257" s="209" customFormat="1" ht="30" customHeight="1" x14ac:dyDescent="0.3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6"/>
      <c r="ED152" s="226"/>
      <c r="EE152" s="226"/>
      <c r="EF152" s="226"/>
      <c r="EG152" s="226"/>
      <c r="EH152" s="226"/>
      <c r="EI152" s="226"/>
      <c r="EJ152" s="226"/>
      <c r="EK152" s="226"/>
      <c r="EL152" s="226"/>
      <c r="EM152" s="226"/>
      <c r="EN152" s="226"/>
      <c r="EO152" s="226"/>
      <c r="EP152" s="226"/>
      <c r="EQ152" s="226"/>
      <c r="ER152" s="226"/>
      <c r="ES152" s="226"/>
      <c r="ET152" s="226"/>
      <c r="EU152" s="226"/>
      <c r="EV152" s="226"/>
      <c r="EW152" s="226"/>
      <c r="EX152" s="226"/>
      <c r="EY152" s="226"/>
      <c r="EZ152" s="226"/>
      <c r="FA152" s="226"/>
      <c r="FB152" s="226"/>
      <c r="FC152" s="226"/>
      <c r="FD152" s="226"/>
      <c r="FE152" s="226"/>
      <c r="FF152" s="226"/>
      <c r="FG152" s="226"/>
      <c r="FH152" s="226"/>
      <c r="FI152" s="226"/>
      <c r="FJ152" s="226"/>
      <c r="FK152" s="226"/>
      <c r="FL152" s="226"/>
      <c r="FM152" s="226"/>
      <c r="FN152" s="226"/>
      <c r="FO152" s="226"/>
      <c r="FP152" s="226"/>
      <c r="FQ152" s="226"/>
      <c r="FR152" s="226"/>
      <c r="FS152" s="226"/>
      <c r="FT152" s="226"/>
      <c r="FU152" s="226"/>
      <c r="FV152" s="226"/>
      <c r="FW152" s="226"/>
      <c r="FX152" s="226"/>
      <c r="FY152" s="226"/>
      <c r="FZ152" s="226"/>
      <c r="GA152" s="226"/>
      <c r="GB152" s="226"/>
      <c r="GC152" s="226"/>
      <c r="GD152" s="226"/>
      <c r="GE152" s="226"/>
      <c r="GF152" s="226"/>
      <c r="GG152" s="226"/>
      <c r="GH152" s="226"/>
      <c r="GI152" s="226"/>
      <c r="GJ152" s="226"/>
      <c r="GK152" s="226"/>
      <c r="GL152" s="226"/>
      <c r="GM152" s="226"/>
      <c r="GN152" s="226"/>
      <c r="GO152" s="226"/>
      <c r="GP152" s="226"/>
      <c r="GQ152" s="226"/>
      <c r="GR152" s="226"/>
      <c r="GS152" s="226"/>
      <c r="GT152" s="226"/>
      <c r="GU152" s="226"/>
      <c r="GV152" s="226"/>
      <c r="GW152" s="226"/>
      <c r="GX152" s="226"/>
      <c r="GY152" s="226"/>
      <c r="GZ152" s="226"/>
      <c r="HA152" s="226"/>
      <c r="HB152" s="226"/>
      <c r="HC152" s="226"/>
      <c r="HD152" s="226"/>
      <c r="HE152" s="226"/>
      <c r="HF152" s="226"/>
      <c r="HG152" s="226"/>
      <c r="HH152" s="226"/>
      <c r="HI152" s="226"/>
      <c r="HJ152" s="226"/>
      <c r="HK152" s="226"/>
      <c r="HL152" s="226"/>
      <c r="HM152" s="226"/>
      <c r="HN152" s="226"/>
      <c r="HO152" s="226"/>
      <c r="HP152" s="226"/>
      <c r="HQ152" s="226"/>
      <c r="HR152" s="226"/>
      <c r="HS152" s="226"/>
      <c r="HT152" s="226"/>
      <c r="HU152" s="226"/>
      <c r="HV152" s="226"/>
      <c r="HW152" s="226"/>
      <c r="HX152" s="226"/>
      <c r="HY152" s="226"/>
      <c r="HZ152" s="226"/>
      <c r="IA152" s="226"/>
      <c r="IB152" s="226"/>
      <c r="IC152" s="226"/>
      <c r="ID152" s="226"/>
      <c r="IE152" s="226"/>
      <c r="IF152" s="226"/>
      <c r="IG152" s="226"/>
      <c r="IH152" s="226"/>
      <c r="II152" s="226"/>
      <c r="IJ152" s="226"/>
      <c r="IK152" s="226"/>
      <c r="IL152" s="226"/>
      <c r="IM152" s="226"/>
      <c r="IN152" s="226"/>
      <c r="IO152" s="226"/>
      <c r="IP152" s="226"/>
      <c r="IQ152" s="226"/>
      <c r="IR152" s="226"/>
      <c r="IS152" s="226"/>
      <c r="IT152" s="226"/>
      <c r="IU152" s="226"/>
      <c r="IV152" s="226"/>
      <c r="IW152" s="226"/>
    </row>
    <row r="153" spans="1:257" s="209" customFormat="1" ht="30" customHeight="1" x14ac:dyDescent="0.3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26"/>
      <c r="BO153" s="226"/>
      <c r="BP153" s="226"/>
      <c r="BQ153" s="226"/>
      <c r="BR153" s="226"/>
      <c r="BS153" s="226"/>
      <c r="BT153" s="226"/>
      <c r="BU153" s="226"/>
      <c r="BV153" s="226"/>
      <c r="BW153" s="226"/>
      <c r="BX153" s="226"/>
      <c r="BY153" s="226"/>
      <c r="BZ153" s="226"/>
      <c r="CA153" s="226"/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6"/>
      <c r="DS153" s="226"/>
      <c r="DT153" s="226"/>
      <c r="DU153" s="226"/>
      <c r="DV153" s="226"/>
      <c r="DW153" s="226"/>
      <c r="DX153" s="226"/>
      <c r="DY153" s="226"/>
      <c r="DZ153" s="226"/>
      <c r="EA153" s="226"/>
      <c r="EB153" s="226"/>
      <c r="EC153" s="226"/>
      <c r="ED153" s="226"/>
      <c r="EE153" s="226"/>
      <c r="EF153" s="226"/>
      <c r="EG153" s="226"/>
      <c r="EH153" s="226"/>
      <c r="EI153" s="226"/>
      <c r="EJ153" s="226"/>
      <c r="EK153" s="226"/>
      <c r="EL153" s="226"/>
      <c r="EM153" s="226"/>
      <c r="EN153" s="226"/>
      <c r="EO153" s="226"/>
      <c r="EP153" s="226"/>
      <c r="EQ153" s="226"/>
      <c r="ER153" s="226"/>
      <c r="ES153" s="226"/>
      <c r="ET153" s="226"/>
      <c r="EU153" s="226"/>
      <c r="EV153" s="226"/>
      <c r="EW153" s="226"/>
      <c r="EX153" s="226"/>
      <c r="EY153" s="226"/>
      <c r="EZ153" s="226"/>
      <c r="FA153" s="226"/>
      <c r="FB153" s="226"/>
      <c r="FC153" s="226"/>
      <c r="FD153" s="226"/>
      <c r="FE153" s="226"/>
      <c r="FF153" s="226"/>
      <c r="FG153" s="226"/>
      <c r="FH153" s="226"/>
      <c r="FI153" s="226"/>
      <c r="FJ153" s="226"/>
      <c r="FK153" s="226"/>
      <c r="FL153" s="226"/>
      <c r="FM153" s="226"/>
      <c r="FN153" s="226"/>
      <c r="FO153" s="226"/>
      <c r="FP153" s="226"/>
      <c r="FQ153" s="226"/>
      <c r="FR153" s="226"/>
      <c r="FS153" s="226"/>
      <c r="FT153" s="226"/>
      <c r="FU153" s="226"/>
      <c r="FV153" s="226"/>
      <c r="FW153" s="226"/>
      <c r="FX153" s="226"/>
      <c r="FY153" s="226"/>
      <c r="FZ153" s="226"/>
      <c r="GA153" s="226"/>
      <c r="GB153" s="226"/>
      <c r="GC153" s="226"/>
      <c r="GD153" s="226"/>
      <c r="GE153" s="226"/>
      <c r="GF153" s="226"/>
      <c r="GG153" s="226"/>
      <c r="GH153" s="226"/>
      <c r="GI153" s="226"/>
      <c r="GJ153" s="226"/>
      <c r="GK153" s="226"/>
      <c r="GL153" s="226"/>
      <c r="GM153" s="226"/>
      <c r="GN153" s="226"/>
      <c r="GO153" s="226"/>
      <c r="GP153" s="226"/>
      <c r="GQ153" s="226"/>
      <c r="GR153" s="226"/>
      <c r="GS153" s="226"/>
      <c r="GT153" s="226"/>
      <c r="GU153" s="226"/>
      <c r="GV153" s="226"/>
      <c r="GW153" s="226"/>
      <c r="GX153" s="226"/>
      <c r="GY153" s="226"/>
      <c r="GZ153" s="226"/>
      <c r="HA153" s="226"/>
      <c r="HB153" s="226"/>
      <c r="HC153" s="226"/>
      <c r="HD153" s="226"/>
      <c r="HE153" s="226"/>
      <c r="HF153" s="226"/>
      <c r="HG153" s="226"/>
      <c r="HH153" s="226"/>
      <c r="HI153" s="226"/>
      <c r="HJ153" s="226"/>
      <c r="HK153" s="226"/>
      <c r="HL153" s="226"/>
      <c r="HM153" s="226"/>
      <c r="HN153" s="226"/>
      <c r="HO153" s="226"/>
      <c r="HP153" s="226"/>
      <c r="HQ153" s="226"/>
      <c r="HR153" s="226"/>
      <c r="HS153" s="226"/>
      <c r="HT153" s="226"/>
      <c r="HU153" s="226"/>
      <c r="HV153" s="226"/>
      <c r="HW153" s="226"/>
      <c r="HX153" s="226"/>
      <c r="HY153" s="226"/>
      <c r="HZ153" s="226"/>
      <c r="IA153" s="226"/>
      <c r="IB153" s="226"/>
      <c r="IC153" s="226"/>
      <c r="ID153" s="226"/>
      <c r="IE153" s="226"/>
      <c r="IF153" s="226"/>
      <c r="IG153" s="226"/>
      <c r="IH153" s="226"/>
      <c r="II153" s="226"/>
      <c r="IJ153" s="226"/>
      <c r="IK153" s="226"/>
      <c r="IL153" s="226"/>
      <c r="IM153" s="226"/>
      <c r="IN153" s="226"/>
      <c r="IO153" s="226"/>
      <c r="IP153" s="226"/>
      <c r="IQ153" s="226"/>
      <c r="IR153" s="226"/>
      <c r="IS153" s="226"/>
      <c r="IT153" s="226"/>
      <c r="IU153" s="226"/>
      <c r="IV153" s="226"/>
      <c r="IW153" s="226"/>
    </row>
    <row r="154" spans="1:257" s="209" customFormat="1" ht="30" customHeight="1" x14ac:dyDescent="0.3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6"/>
      <c r="BQ154" s="226"/>
      <c r="BR154" s="226"/>
      <c r="BS154" s="226"/>
      <c r="BT154" s="226"/>
      <c r="BU154" s="226"/>
      <c r="BV154" s="226"/>
      <c r="BW154" s="226"/>
      <c r="BX154" s="226"/>
      <c r="BY154" s="226"/>
      <c r="BZ154" s="226"/>
      <c r="CA154" s="226"/>
      <c r="CB154" s="226"/>
      <c r="CC154" s="226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6"/>
      <c r="DS154" s="226"/>
      <c r="DT154" s="226"/>
      <c r="DU154" s="226"/>
      <c r="DV154" s="226"/>
      <c r="DW154" s="226"/>
      <c r="DX154" s="226"/>
      <c r="DY154" s="226"/>
      <c r="DZ154" s="226"/>
      <c r="EA154" s="226"/>
      <c r="EB154" s="226"/>
      <c r="EC154" s="226"/>
      <c r="ED154" s="226"/>
      <c r="EE154" s="226"/>
      <c r="EF154" s="226"/>
      <c r="EG154" s="226"/>
      <c r="EH154" s="226"/>
      <c r="EI154" s="226"/>
      <c r="EJ154" s="226"/>
      <c r="EK154" s="226"/>
      <c r="EL154" s="226"/>
      <c r="EM154" s="226"/>
      <c r="EN154" s="226"/>
      <c r="EO154" s="226"/>
      <c r="EP154" s="226"/>
      <c r="EQ154" s="226"/>
      <c r="ER154" s="226"/>
      <c r="ES154" s="226"/>
      <c r="ET154" s="226"/>
      <c r="EU154" s="226"/>
      <c r="EV154" s="226"/>
      <c r="EW154" s="226"/>
      <c r="EX154" s="226"/>
      <c r="EY154" s="226"/>
      <c r="EZ154" s="226"/>
      <c r="FA154" s="226"/>
      <c r="FB154" s="226"/>
      <c r="FC154" s="226"/>
      <c r="FD154" s="226"/>
      <c r="FE154" s="226"/>
      <c r="FF154" s="226"/>
      <c r="FG154" s="226"/>
      <c r="FH154" s="226"/>
      <c r="FI154" s="226"/>
      <c r="FJ154" s="226"/>
      <c r="FK154" s="226"/>
      <c r="FL154" s="226"/>
      <c r="FM154" s="226"/>
      <c r="FN154" s="226"/>
      <c r="FO154" s="226"/>
      <c r="FP154" s="226"/>
      <c r="FQ154" s="226"/>
      <c r="FR154" s="226"/>
      <c r="FS154" s="226"/>
      <c r="FT154" s="226"/>
      <c r="FU154" s="226"/>
      <c r="FV154" s="226"/>
      <c r="FW154" s="226"/>
      <c r="FX154" s="226"/>
      <c r="FY154" s="226"/>
      <c r="FZ154" s="226"/>
      <c r="GA154" s="226"/>
      <c r="GB154" s="226"/>
      <c r="GC154" s="226"/>
      <c r="GD154" s="226"/>
      <c r="GE154" s="226"/>
      <c r="GF154" s="226"/>
      <c r="GG154" s="226"/>
      <c r="GH154" s="226"/>
      <c r="GI154" s="226"/>
      <c r="GJ154" s="226"/>
      <c r="GK154" s="226"/>
      <c r="GL154" s="226"/>
      <c r="GM154" s="226"/>
      <c r="GN154" s="226"/>
      <c r="GO154" s="226"/>
      <c r="GP154" s="226"/>
      <c r="GQ154" s="226"/>
      <c r="GR154" s="226"/>
      <c r="GS154" s="226"/>
      <c r="GT154" s="226"/>
      <c r="GU154" s="226"/>
      <c r="GV154" s="226"/>
      <c r="GW154" s="226"/>
      <c r="GX154" s="226"/>
      <c r="GY154" s="226"/>
      <c r="GZ154" s="226"/>
      <c r="HA154" s="226"/>
      <c r="HB154" s="226"/>
      <c r="HC154" s="226"/>
      <c r="HD154" s="226"/>
      <c r="HE154" s="226"/>
      <c r="HF154" s="226"/>
      <c r="HG154" s="226"/>
      <c r="HH154" s="226"/>
      <c r="HI154" s="226"/>
      <c r="HJ154" s="226"/>
      <c r="HK154" s="226"/>
      <c r="HL154" s="226"/>
      <c r="HM154" s="226"/>
      <c r="HN154" s="226"/>
      <c r="HO154" s="226"/>
      <c r="HP154" s="226"/>
      <c r="HQ154" s="226"/>
      <c r="HR154" s="226"/>
      <c r="HS154" s="226"/>
      <c r="HT154" s="226"/>
      <c r="HU154" s="226"/>
      <c r="HV154" s="226"/>
      <c r="HW154" s="226"/>
      <c r="HX154" s="226"/>
      <c r="HY154" s="226"/>
      <c r="HZ154" s="226"/>
      <c r="IA154" s="226"/>
      <c r="IB154" s="226"/>
      <c r="IC154" s="226"/>
      <c r="ID154" s="226"/>
      <c r="IE154" s="226"/>
      <c r="IF154" s="226"/>
      <c r="IG154" s="226"/>
      <c r="IH154" s="226"/>
      <c r="II154" s="226"/>
      <c r="IJ154" s="226"/>
      <c r="IK154" s="226"/>
      <c r="IL154" s="226"/>
      <c r="IM154" s="226"/>
      <c r="IN154" s="226"/>
      <c r="IO154" s="226"/>
      <c r="IP154" s="226"/>
      <c r="IQ154" s="226"/>
      <c r="IR154" s="226"/>
      <c r="IS154" s="226"/>
      <c r="IT154" s="226"/>
      <c r="IU154" s="226"/>
      <c r="IV154" s="226"/>
      <c r="IW154" s="226"/>
    </row>
    <row r="155" spans="1:257" s="209" customFormat="1" ht="30" customHeight="1" x14ac:dyDescent="0.3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  <c r="BX155" s="226"/>
      <c r="BY155" s="226"/>
      <c r="BZ155" s="226"/>
      <c r="CA155" s="226"/>
      <c r="CB155" s="226"/>
      <c r="CC155" s="226"/>
      <c r="CD155" s="226"/>
      <c r="CE155" s="226"/>
      <c r="CF155" s="226"/>
      <c r="CG155" s="226"/>
      <c r="CH155" s="226"/>
      <c r="CI155" s="226"/>
      <c r="CJ155" s="226"/>
      <c r="CK155" s="226"/>
      <c r="CL155" s="226"/>
      <c r="CM155" s="226"/>
      <c r="CN155" s="226"/>
      <c r="CO155" s="226"/>
      <c r="CP155" s="226"/>
      <c r="CQ155" s="226"/>
      <c r="CR155" s="226"/>
      <c r="CS155" s="226"/>
      <c r="CT155" s="226"/>
      <c r="CU155" s="226"/>
      <c r="CV155" s="226"/>
      <c r="CW155" s="226"/>
      <c r="CX155" s="226"/>
      <c r="CY155" s="226"/>
      <c r="CZ155" s="226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  <c r="EF155" s="226"/>
      <c r="EG155" s="226"/>
      <c r="EH155" s="226"/>
      <c r="EI155" s="226"/>
      <c r="EJ155" s="226"/>
      <c r="EK155" s="226"/>
      <c r="EL155" s="226"/>
      <c r="EM155" s="226"/>
      <c r="EN155" s="226"/>
      <c r="EO155" s="226"/>
      <c r="EP155" s="226"/>
      <c r="EQ155" s="226"/>
      <c r="ER155" s="226"/>
      <c r="ES155" s="226"/>
      <c r="ET155" s="226"/>
      <c r="EU155" s="226"/>
      <c r="EV155" s="226"/>
      <c r="EW155" s="226"/>
      <c r="EX155" s="226"/>
      <c r="EY155" s="226"/>
      <c r="EZ155" s="226"/>
      <c r="FA155" s="226"/>
      <c r="FB155" s="226"/>
      <c r="FC155" s="226"/>
      <c r="FD155" s="226"/>
      <c r="FE155" s="226"/>
      <c r="FF155" s="226"/>
      <c r="FG155" s="226"/>
      <c r="FH155" s="226"/>
      <c r="FI155" s="226"/>
      <c r="FJ155" s="226"/>
      <c r="FK155" s="226"/>
      <c r="FL155" s="226"/>
      <c r="FM155" s="226"/>
      <c r="FN155" s="226"/>
      <c r="FO155" s="226"/>
      <c r="FP155" s="226"/>
      <c r="FQ155" s="226"/>
      <c r="FR155" s="226"/>
      <c r="FS155" s="226"/>
      <c r="FT155" s="226"/>
      <c r="FU155" s="226"/>
      <c r="FV155" s="226"/>
      <c r="FW155" s="226"/>
      <c r="FX155" s="226"/>
      <c r="FY155" s="226"/>
      <c r="FZ155" s="226"/>
      <c r="GA155" s="226"/>
      <c r="GB155" s="226"/>
      <c r="GC155" s="226"/>
      <c r="GD155" s="226"/>
      <c r="GE155" s="226"/>
      <c r="GF155" s="226"/>
      <c r="GG155" s="226"/>
      <c r="GH155" s="226"/>
      <c r="GI155" s="226"/>
      <c r="GJ155" s="226"/>
      <c r="GK155" s="226"/>
      <c r="GL155" s="226"/>
      <c r="GM155" s="226"/>
      <c r="GN155" s="226"/>
      <c r="GO155" s="226"/>
      <c r="GP155" s="226"/>
      <c r="GQ155" s="226"/>
      <c r="GR155" s="226"/>
      <c r="GS155" s="226"/>
      <c r="GT155" s="226"/>
      <c r="GU155" s="226"/>
      <c r="GV155" s="226"/>
      <c r="GW155" s="226"/>
      <c r="GX155" s="226"/>
      <c r="GY155" s="226"/>
      <c r="GZ155" s="226"/>
      <c r="HA155" s="226"/>
      <c r="HB155" s="226"/>
      <c r="HC155" s="226"/>
      <c r="HD155" s="226"/>
      <c r="HE155" s="226"/>
      <c r="HF155" s="226"/>
      <c r="HG155" s="226"/>
      <c r="HH155" s="226"/>
      <c r="HI155" s="226"/>
      <c r="HJ155" s="226"/>
      <c r="HK155" s="226"/>
      <c r="HL155" s="226"/>
      <c r="HM155" s="226"/>
      <c r="HN155" s="226"/>
      <c r="HO155" s="226"/>
      <c r="HP155" s="226"/>
      <c r="HQ155" s="226"/>
      <c r="HR155" s="226"/>
      <c r="HS155" s="226"/>
      <c r="HT155" s="226"/>
      <c r="HU155" s="226"/>
      <c r="HV155" s="226"/>
      <c r="HW155" s="226"/>
      <c r="HX155" s="226"/>
      <c r="HY155" s="226"/>
      <c r="HZ155" s="226"/>
      <c r="IA155" s="226"/>
      <c r="IB155" s="226"/>
      <c r="IC155" s="226"/>
      <c r="ID155" s="226"/>
      <c r="IE155" s="226"/>
      <c r="IF155" s="226"/>
      <c r="IG155" s="226"/>
      <c r="IH155" s="226"/>
      <c r="II155" s="226"/>
      <c r="IJ155" s="226"/>
      <c r="IK155" s="226"/>
      <c r="IL155" s="226"/>
      <c r="IM155" s="226"/>
      <c r="IN155" s="226"/>
      <c r="IO155" s="226"/>
      <c r="IP155" s="226"/>
      <c r="IQ155" s="226"/>
      <c r="IR155" s="226"/>
      <c r="IS155" s="226"/>
      <c r="IT155" s="226"/>
      <c r="IU155" s="226"/>
      <c r="IV155" s="226"/>
      <c r="IW155" s="226"/>
    </row>
    <row r="156" spans="1:257" s="209" customFormat="1" ht="30" customHeight="1" x14ac:dyDescent="0.3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  <c r="BX156" s="226"/>
      <c r="BY156" s="226"/>
      <c r="BZ156" s="226"/>
      <c r="CA156" s="226"/>
      <c r="CB156" s="226"/>
      <c r="CC156" s="226"/>
      <c r="CD156" s="226"/>
      <c r="CE156" s="226"/>
      <c r="CF156" s="226"/>
      <c r="CG156" s="226"/>
      <c r="CH156" s="226"/>
      <c r="CI156" s="226"/>
      <c r="CJ156" s="226"/>
      <c r="CK156" s="226"/>
      <c r="CL156" s="226"/>
      <c r="CM156" s="226"/>
      <c r="CN156" s="226"/>
      <c r="CO156" s="226"/>
      <c r="CP156" s="226"/>
      <c r="CQ156" s="226"/>
      <c r="CR156" s="226"/>
      <c r="CS156" s="226"/>
      <c r="CT156" s="226"/>
      <c r="CU156" s="226"/>
      <c r="CV156" s="226"/>
      <c r="CW156" s="226"/>
      <c r="CX156" s="226"/>
      <c r="CY156" s="226"/>
      <c r="CZ156" s="226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  <c r="EF156" s="226"/>
      <c r="EG156" s="226"/>
      <c r="EH156" s="226"/>
      <c r="EI156" s="226"/>
      <c r="EJ156" s="226"/>
      <c r="EK156" s="226"/>
      <c r="EL156" s="226"/>
      <c r="EM156" s="226"/>
      <c r="EN156" s="226"/>
      <c r="EO156" s="226"/>
      <c r="EP156" s="226"/>
      <c r="EQ156" s="226"/>
      <c r="ER156" s="226"/>
      <c r="ES156" s="226"/>
      <c r="ET156" s="226"/>
      <c r="EU156" s="226"/>
      <c r="EV156" s="226"/>
      <c r="EW156" s="226"/>
      <c r="EX156" s="226"/>
      <c r="EY156" s="226"/>
      <c r="EZ156" s="226"/>
      <c r="FA156" s="226"/>
      <c r="FB156" s="226"/>
      <c r="FC156" s="226"/>
      <c r="FD156" s="226"/>
      <c r="FE156" s="226"/>
      <c r="FF156" s="226"/>
      <c r="FG156" s="226"/>
      <c r="FH156" s="226"/>
      <c r="FI156" s="226"/>
      <c r="FJ156" s="226"/>
      <c r="FK156" s="226"/>
      <c r="FL156" s="226"/>
      <c r="FM156" s="226"/>
      <c r="FN156" s="226"/>
      <c r="FO156" s="226"/>
      <c r="FP156" s="226"/>
      <c r="FQ156" s="226"/>
      <c r="FR156" s="226"/>
      <c r="FS156" s="226"/>
      <c r="FT156" s="226"/>
      <c r="FU156" s="226"/>
      <c r="FV156" s="226"/>
      <c r="FW156" s="226"/>
      <c r="FX156" s="226"/>
      <c r="FY156" s="226"/>
      <c r="FZ156" s="226"/>
      <c r="GA156" s="226"/>
      <c r="GB156" s="226"/>
      <c r="GC156" s="226"/>
      <c r="GD156" s="226"/>
      <c r="GE156" s="226"/>
      <c r="GF156" s="226"/>
      <c r="GG156" s="226"/>
      <c r="GH156" s="226"/>
      <c r="GI156" s="226"/>
      <c r="GJ156" s="226"/>
      <c r="GK156" s="226"/>
      <c r="GL156" s="226"/>
      <c r="GM156" s="226"/>
      <c r="GN156" s="226"/>
      <c r="GO156" s="226"/>
      <c r="GP156" s="226"/>
      <c r="GQ156" s="226"/>
      <c r="GR156" s="226"/>
      <c r="GS156" s="226"/>
      <c r="GT156" s="226"/>
      <c r="GU156" s="226"/>
      <c r="GV156" s="226"/>
      <c r="GW156" s="226"/>
      <c r="GX156" s="226"/>
      <c r="GY156" s="226"/>
      <c r="GZ156" s="226"/>
      <c r="HA156" s="226"/>
      <c r="HB156" s="226"/>
      <c r="HC156" s="226"/>
      <c r="HD156" s="226"/>
      <c r="HE156" s="226"/>
      <c r="HF156" s="226"/>
      <c r="HG156" s="226"/>
      <c r="HH156" s="226"/>
      <c r="HI156" s="226"/>
      <c r="HJ156" s="226"/>
      <c r="HK156" s="226"/>
      <c r="HL156" s="226"/>
      <c r="HM156" s="226"/>
      <c r="HN156" s="226"/>
      <c r="HO156" s="226"/>
      <c r="HP156" s="226"/>
      <c r="HQ156" s="226"/>
      <c r="HR156" s="226"/>
      <c r="HS156" s="226"/>
      <c r="HT156" s="226"/>
      <c r="HU156" s="226"/>
      <c r="HV156" s="226"/>
      <c r="HW156" s="226"/>
      <c r="HX156" s="226"/>
      <c r="HY156" s="226"/>
      <c r="HZ156" s="226"/>
      <c r="IA156" s="226"/>
      <c r="IB156" s="226"/>
      <c r="IC156" s="226"/>
      <c r="ID156" s="226"/>
      <c r="IE156" s="226"/>
      <c r="IF156" s="226"/>
      <c r="IG156" s="226"/>
      <c r="IH156" s="226"/>
      <c r="II156" s="226"/>
      <c r="IJ156" s="226"/>
      <c r="IK156" s="226"/>
      <c r="IL156" s="226"/>
      <c r="IM156" s="226"/>
      <c r="IN156" s="226"/>
      <c r="IO156" s="226"/>
      <c r="IP156" s="226"/>
      <c r="IQ156" s="226"/>
      <c r="IR156" s="226"/>
      <c r="IS156" s="226"/>
      <c r="IT156" s="226"/>
      <c r="IU156" s="226"/>
      <c r="IV156" s="226"/>
      <c r="IW156" s="226"/>
    </row>
    <row r="157" spans="1:257" s="209" customFormat="1" ht="30" customHeight="1" x14ac:dyDescent="0.3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  <c r="BX157" s="226"/>
      <c r="BY157" s="226"/>
      <c r="BZ157" s="226"/>
      <c r="CA157" s="226"/>
      <c r="CB157" s="226"/>
      <c r="CC157" s="226"/>
      <c r="CD157" s="226"/>
      <c r="CE157" s="226"/>
      <c r="CF157" s="226"/>
      <c r="CG157" s="226"/>
      <c r="CH157" s="226"/>
      <c r="CI157" s="226"/>
      <c r="CJ157" s="226"/>
      <c r="CK157" s="226"/>
      <c r="CL157" s="226"/>
      <c r="CM157" s="226"/>
      <c r="CN157" s="226"/>
      <c r="CO157" s="226"/>
      <c r="CP157" s="226"/>
      <c r="CQ157" s="226"/>
      <c r="CR157" s="226"/>
      <c r="CS157" s="226"/>
      <c r="CT157" s="226"/>
      <c r="CU157" s="226"/>
      <c r="CV157" s="226"/>
      <c r="CW157" s="226"/>
      <c r="CX157" s="226"/>
      <c r="CY157" s="226"/>
      <c r="CZ157" s="226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  <c r="EF157" s="226"/>
      <c r="EG157" s="226"/>
      <c r="EH157" s="226"/>
      <c r="EI157" s="226"/>
      <c r="EJ157" s="226"/>
      <c r="EK157" s="226"/>
      <c r="EL157" s="226"/>
      <c r="EM157" s="226"/>
      <c r="EN157" s="226"/>
      <c r="EO157" s="226"/>
      <c r="EP157" s="226"/>
      <c r="EQ157" s="226"/>
      <c r="ER157" s="226"/>
      <c r="ES157" s="226"/>
      <c r="ET157" s="226"/>
      <c r="EU157" s="226"/>
      <c r="EV157" s="226"/>
      <c r="EW157" s="226"/>
      <c r="EX157" s="226"/>
      <c r="EY157" s="226"/>
      <c r="EZ157" s="226"/>
      <c r="FA157" s="226"/>
      <c r="FB157" s="226"/>
      <c r="FC157" s="226"/>
      <c r="FD157" s="226"/>
      <c r="FE157" s="226"/>
      <c r="FF157" s="226"/>
      <c r="FG157" s="226"/>
      <c r="FH157" s="226"/>
      <c r="FI157" s="226"/>
      <c r="FJ157" s="226"/>
      <c r="FK157" s="226"/>
      <c r="FL157" s="226"/>
      <c r="FM157" s="226"/>
      <c r="FN157" s="226"/>
      <c r="FO157" s="226"/>
      <c r="FP157" s="226"/>
      <c r="FQ157" s="226"/>
      <c r="FR157" s="226"/>
      <c r="FS157" s="226"/>
      <c r="FT157" s="226"/>
      <c r="FU157" s="226"/>
      <c r="FV157" s="226"/>
      <c r="FW157" s="226"/>
      <c r="FX157" s="226"/>
      <c r="FY157" s="226"/>
      <c r="FZ157" s="226"/>
      <c r="GA157" s="226"/>
      <c r="GB157" s="226"/>
      <c r="GC157" s="226"/>
      <c r="GD157" s="226"/>
      <c r="GE157" s="226"/>
      <c r="GF157" s="226"/>
      <c r="GG157" s="226"/>
      <c r="GH157" s="226"/>
      <c r="GI157" s="226"/>
      <c r="GJ157" s="226"/>
      <c r="GK157" s="226"/>
      <c r="GL157" s="226"/>
      <c r="GM157" s="226"/>
      <c r="GN157" s="226"/>
      <c r="GO157" s="226"/>
      <c r="GP157" s="226"/>
      <c r="GQ157" s="226"/>
      <c r="GR157" s="226"/>
      <c r="GS157" s="226"/>
      <c r="GT157" s="226"/>
      <c r="GU157" s="226"/>
      <c r="GV157" s="226"/>
      <c r="GW157" s="226"/>
      <c r="GX157" s="226"/>
      <c r="GY157" s="226"/>
      <c r="GZ157" s="226"/>
      <c r="HA157" s="226"/>
      <c r="HB157" s="226"/>
      <c r="HC157" s="226"/>
      <c r="HD157" s="226"/>
      <c r="HE157" s="226"/>
      <c r="HF157" s="226"/>
      <c r="HG157" s="226"/>
      <c r="HH157" s="226"/>
      <c r="HI157" s="226"/>
      <c r="HJ157" s="226"/>
      <c r="HK157" s="226"/>
      <c r="HL157" s="226"/>
      <c r="HM157" s="226"/>
      <c r="HN157" s="226"/>
      <c r="HO157" s="226"/>
      <c r="HP157" s="226"/>
      <c r="HQ157" s="226"/>
      <c r="HR157" s="226"/>
      <c r="HS157" s="226"/>
      <c r="HT157" s="226"/>
      <c r="HU157" s="226"/>
      <c r="HV157" s="226"/>
      <c r="HW157" s="226"/>
      <c r="HX157" s="226"/>
      <c r="HY157" s="226"/>
      <c r="HZ157" s="226"/>
      <c r="IA157" s="226"/>
      <c r="IB157" s="226"/>
      <c r="IC157" s="226"/>
      <c r="ID157" s="226"/>
      <c r="IE157" s="226"/>
      <c r="IF157" s="226"/>
      <c r="IG157" s="226"/>
      <c r="IH157" s="226"/>
      <c r="II157" s="226"/>
      <c r="IJ157" s="226"/>
      <c r="IK157" s="226"/>
      <c r="IL157" s="226"/>
      <c r="IM157" s="226"/>
      <c r="IN157" s="226"/>
      <c r="IO157" s="226"/>
      <c r="IP157" s="226"/>
      <c r="IQ157" s="226"/>
      <c r="IR157" s="226"/>
      <c r="IS157" s="226"/>
      <c r="IT157" s="226"/>
      <c r="IU157" s="226"/>
      <c r="IV157" s="226"/>
      <c r="IW157" s="226"/>
    </row>
    <row r="158" spans="1:257" s="209" customFormat="1" ht="30" customHeight="1" x14ac:dyDescent="0.3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  <c r="BX158" s="226"/>
      <c r="BY158" s="226"/>
      <c r="BZ158" s="226"/>
      <c r="CA158" s="226"/>
      <c r="CB158" s="226"/>
      <c r="CC158" s="226"/>
      <c r="CD158" s="226"/>
      <c r="CE158" s="226"/>
      <c r="CF158" s="226"/>
      <c r="CG158" s="226"/>
      <c r="CH158" s="226"/>
      <c r="CI158" s="226"/>
      <c r="CJ158" s="226"/>
      <c r="CK158" s="226"/>
      <c r="CL158" s="226"/>
      <c r="CM158" s="226"/>
      <c r="CN158" s="226"/>
      <c r="CO158" s="226"/>
      <c r="CP158" s="226"/>
      <c r="CQ158" s="226"/>
      <c r="CR158" s="226"/>
      <c r="CS158" s="226"/>
      <c r="CT158" s="226"/>
      <c r="CU158" s="226"/>
      <c r="CV158" s="226"/>
      <c r="CW158" s="226"/>
      <c r="CX158" s="226"/>
      <c r="CY158" s="226"/>
      <c r="CZ158" s="226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  <c r="EF158" s="226"/>
      <c r="EG158" s="226"/>
      <c r="EH158" s="226"/>
      <c r="EI158" s="226"/>
      <c r="EJ158" s="226"/>
      <c r="EK158" s="226"/>
      <c r="EL158" s="226"/>
      <c r="EM158" s="226"/>
      <c r="EN158" s="226"/>
      <c r="EO158" s="226"/>
      <c r="EP158" s="226"/>
      <c r="EQ158" s="226"/>
      <c r="ER158" s="226"/>
      <c r="ES158" s="226"/>
      <c r="ET158" s="226"/>
      <c r="EU158" s="226"/>
      <c r="EV158" s="226"/>
      <c r="EW158" s="226"/>
      <c r="EX158" s="226"/>
      <c r="EY158" s="226"/>
      <c r="EZ158" s="226"/>
      <c r="FA158" s="226"/>
      <c r="FB158" s="226"/>
      <c r="FC158" s="226"/>
      <c r="FD158" s="226"/>
      <c r="FE158" s="226"/>
      <c r="FF158" s="226"/>
      <c r="FG158" s="226"/>
      <c r="FH158" s="226"/>
      <c r="FI158" s="226"/>
      <c r="FJ158" s="226"/>
      <c r="FK158" s="226"/>
      <c r="FL158" s="226"/>
      <c r="FM158" s="226"/>
      <c r="FN158" s="226"/>
      <c r="FO158" s="226"/>
      <c r="FP158" s="226"/>
      <c r="FQ158" s="226"/>
      <c r="FR158" s="226"/>
      <c r="FS158" s="226"/>
      <c r="FT158" s="226"/>
      <c r="FU158" s="226"/>
      <c r="FV158" s="226"/>
      <c r="FW158" s="226"/>
      <c r="FX158" s="226"/>
      <c r="FY158" s="226"/>
      <c r="FZ158" s="226"/>
      <c r="GA158" s="226"/>
      <c r="GB158" s="226"/>
      <c r="GC158" s="226"/>
      <c r="GD158" s="226"/>
      <c r="GE158" s="226"/>
      <c r="GF158" s="226"/>
      <c r="GG158" s="226"/>
      <c r="GH158" s="226"/>
      <c r="GI158" s="226"/>
      <c r="GJ158" s="226"/>
      <c r="GK158" s="226"/>
      <c r="GL158" s="226"/>
      <c r="GM158" s="226"/>
      <c r="GN158" s="226"/>
      <c r="GO158" s="226"/>
      <c r="GP158" s="226"/>
      <c r="GQ158" s="226"/>
      <c r="GR158" s="226"/>
      <c r="GS158" s="226"/>
      <c r="GT158" s="226"/>
      <c r="GU158" s="226"/>
      <c r="GV158" s="226"/>
      <c r="GW158" s="226"/>
      <c r="GX158" s="226"/>
      <c r="GY158" s="226"/>
      <c r="GZ158" s="226"/>
      <c r="HA158" s="226"/>
      <c r="HB158" s="226"/>
      <c r="HC158" s="226"/>
      <c r="HD158" s="226"/>
      <c r="HE158" s="226"/>
      <c r="HF158" s="226"/>
      <c r="HG158" s="226"/>
      <c r="HH158" s="226"/>
      <c r="HI158" s="226"/>
      <c r="HJ158" s="226"/>
      <c r="HK158" s="226"/>
      <c r="HL158" s="226"/>
      <c r="HM158" s="226"/>
      <c r="HN158" s="226"/>
      <c r="HO158" s="226"/>
      <c r="HP158" s="226"/>
      <c r="HQ158" s="226"/>
      <c r="HR158" s="226"/>
      <c r="HS158" s="226"/>
      <c r="HT158" s="226"/>
      <c r="HU158" s="226"/>
      <c r="HV158" s="226"/>
      <c r="HW158" s="226"/>
      <c r="HX158" s="226"/>
      <c r="HY158" s="226"/>
      <c r="HZ158" s="226"/>
      <c r="IA158" s="226"/>
      <c r="IB158" s="226"/>
      <c r="IC158" s="226"/>
      <c r="ID158" s="226"/>
      <c r="IE158" s="226"/>
      <c r="IF158" s="226"/>
      <c r="IG158" s="226"/>
      <c r="IH158" s="226"/>
      <c r="II158" s="226"/>
      <c r="IJ158" s="226"/>
      <c r="IK158" s="226"/>
      <c r="IL158" s="226"/>
      <c r="IM158" s="226"/>
      <c r="IN158" s="226"/>
      <c r="IO158" s="226"/>
      <c r="IP158" s="226"/>
      <c r="IQ158" s="226"/>
      <c r="IR158" s="226"/>
      <c r="IS158" s="226"/>
      <c r="IT158" s="226"/>
      <c r="IU158" s="226"/>
      <c r="IV158" s="226"/>
      <c r="IW158" s="226"/>
    </row>
    <row r="159" spans="1:257" s="209" customFormat="1" ht="30" customHeight="1" x14ac:dyDescent="0.3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  <c r="BX159" s="226"/>
      <c r="BY159" s="226"/>
      <c r="BZ159" s="226"/>
      <c r="CA159" s="226"/>
      <c r="CB159" s="226"/>
      <c r="CC159" s="226"/>
      <c r="CD159" s="226"/>
      <c r="CE159" s="226"/>
      <c r="CF159" s="226"/>
      <c r="CG159" s="226"/>
      <c r="CH159" s="226"/>
      <c r="CI159" s="226"/>
      <c r="CJ159" s="226"/>
      <c r="CK159" s="226"/>
      <c r="CL159" s="226"/>
      <c r="CM159" s="226"/>
      <c r="CN159" s="226"/>
      <c r="CO159" s="226"/>
      <c r="CP159" s="22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  <c r="EF159" s="226"/>
      <c r="EG159" s="226"/>
      <c r="EH159" s="226"/>
      <c r="EI159" s="226"/>
      <c r="EJ159" s="226"/>
      <c r="EK159" s="226"/>
      <c r="EL159" s="226"/>
      <c r="EM159" s="226"/>
      <c r="EN159" s="226"/>
      <c r="EO159" s="226"/>
      <c r="EP159" s="226"/>
      <c r="EQ159" s="226"/>
      <c r="ER159" s="226"/>
      <c r="ES159" s="226"/>
      <c r="ET159" s="226"/>
      <c r="EU159" s="226"/>
      <c r="EV159" s="226"/>
      <c r="EW159" s="226"/>
      <c r="EX159" s="226"/>
      <c r="EY159" s="226"/>
      <c r="EZ159" s="226"/>
      <c r="FA159" s="226"/>
      <c r="FB159" s="226"/>
      <c r="FC159" s="226"/>
      <c r="FD159" s="226"/>
      <c r="FE159" s="226"/>
      <c r="FF159" s="226"/>
      <c r="FG159" s="226"/>
      <c r="FH159" s="226"/>
      <c r="FI159" s="226"/>
      <c r="FJ159" s="226"/>
      <c r="FK159" s="226"/>
      <c r="FL159" s="226"/>
      <c r="FM159" s="226"/>
      <c r="FN159" s="226"/>
      <c r="FO159" s="226"/>
      <c r="FP159" s="226"/>
      <c r="FQ159" s="226"/>
      <c r="FR159" s="226"/>
      <c r="FS159" s="226"/>
      <c r="FT159" s="226"/>
      <c r="FU159" s="226"/>
      <c r="FV159" s="226"/>
      <c r="FW159" s="226"/>
      <c r="FX159" s="226"/>
      <c r="FY159" s="226"/>
      <c r="FZ159" s="226"/>
      <c r="GA159" s="226"/>
      <c r="GB159" s="226"/>
      <c r="GC159" s="226"/>
      <c r="GD159" s="226"/>
      <c r="GE159" s="226"/>
      <c r="GF159" s="226"/>
      <c r="GG159" s="226"/>
      <c r="GH159" s="226"/>
      <c r="GI159" s="226"/>
      <c r="GJ159" s="226"/>
      <c r="GK159" s="226"/>
      <c r="GL159" s="226"/>
      <c r="GM159" s="226"/>
      <c r="GN159" s="226"/>
      <c r="GO159" s="226"/>
      <c r="GP159" s="226"/>
      <c r="GQ159" s="226"/>
      <c r="GR159" s="226"/>
      <c r="GS159" s="226"/>
      <c r="GT159" s="226"/>
      <c r="GU159" s="226"/>
      <c r="GV159" s="226"/>
      <c r="GW159" s="226"/>
      <c r="GX159" s="226"/>
      <c r="GY159" s="226"/>
      <c r="GZ159" s="226"/>
      <c r="HA159" s="226"/>
      <c r="HB159" s="226"/>
      <c r="HC159" s="226"/>
      <c r="HD159" s="226"/>
      <c r="HE159" s="226"/>
      <c r="HF159" s="226"/>
      <c r="HG159" s="226"/>
      <c r="HH159" s="226"/>
      <c r="HI159" s="226"/>
      <c r="HJ159" s="226"/>
      <c r="HK159" s="226"/>
      <c r="HL159" s="226"/>
      <c r="HM159" s="226"/>
      <c r="HN159" s="226"/>
      <c r="HO159" s="226"/>
      <c r="HP159" s="226"/>
      <c r="HQ159" s="226"/>
      <c r="HR159" s="226"/>
      <c r="HS159" s="226"/>
      <c r="HT159" s="226"/>
      <c r="HU159" s="226"/>
      <c r="HV159" s="226"/>
      <c r="HW159" s="226"/>
      <c r="HX159" s="226"/>
      <c r="HY159" s="226"/>
      <c r="HZ159" s="226"/>
      <c r="IA159" s="226"/>
      <c r="IB159" s="226"/>
      <c r="IC159" s="226"/>
      <c r="ID159" s="226"/>
      <c r="IE159" s="226"/>
      <c r="IF159" s="226"/>
      <c r="IG159" s="226"/>
      <c r="IH159" s="226"/>
      <c r="II159" s="226"/>
      <c r="IJ159" s="226"/>
      <c r="IK159" s="226"/>
      <c r="IL159" s="226"/>
      <c r="IM159" s="226"/>
      <c r="IN159" s="226"/>
      <c r="IO159" s="226"/>
      <c r="IP159" s="226"/>
      <c r="IQ159" s="226"/>
      <c r="IR159" s="226"/>
      <c r="IS159" s="226"/>
      <c r="IT159" s="226"/>
      <c r="IU159" s="226"/>
      <c r="IV159" s="226"/>
      <c r="IW159" s="226"/>
    </row>
    <row r="160" spans="1:257" s="209" customFormat="1" ht="30" customHeight="1" x14ac:dyDescent="0.3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  <c r="EF160" s="226"/>
      <c r="EG160" s="226"/>
      <c r="EH160" s="226"/>
      <c r="EI160" s="226"/>
      <c r="EJ160" s="226"/>
      <c r="EK160" s="226"/>
      <c r="EL160" s="226"/>
      <c r="EM160" s="226"/>
      <c r="EN160" s="226"/>
      <c r="EO160" s="226"/>
      <c r="EP160" s="226"/>
      <c r="EQ160" s="226"/>
      <c r="ER160" s="226"/>
      <c r="ES160" s="226"/>
      <c r="ET160" s="226"/>
      <c r="EU160" s="226"/>
      <c r="EV160" s="226"/>
      <c r="EW160" s="226"/>
      <c r="EX160" s="226"/>
      <c r="EY160" s="226"/>
      <c r="EZ160" s="226"/>
      <c r="FA160" s="226"/>
      <c r="FB160" s="226"/>
      <c r="FC160" s="226"/>
      <c r="FD160" s="226"/>
      <c r="FE160" s="226"/>
      <c r="FF160" s="226"/>
      <c r="FG160" s="226"/>
      <c r="FH160" s="226"/>
      <c r="FI160" s="226"/>
      <c r="FJ160" s="226"/>
      <c r="FK160" s="226"/>
      <c r="FL160" s="226"/>
      <c r="FM160" s="226"/>
      <c r="FN160" s="226"/>
      <c r="FO160" s="226"/>
      <c r="FP160" s="226"/>
      <c r="FQ160" s="226"/>
      <c r="FR160" s="226"/>
      <c r="FS160" s="226"/>
      <c r="FT160" s="226"/>
      <c r="FU160" s="226"/>
      <c r="FV160" s="226"/>
      <c r="FW160" s="226"/>
      <c r="FX160" s="226"/>
      <c r="FY160" s="226"/>
      <c r="FZ160" s="226"/>
      <c r="GA160" s="226"/>
      <c r="GB160" s="226"/>
      <c r="GC160" s="226"/>
      <c r="GD160" s="226"/>
      <c r="GE160" s="226"/>
      <c r="GF160" s="226"/>
      <c r="GG160" s="226"/>
      <c r="GH160" s="226"/>
      <c r="GI160" s="226"/>
      <c r="GJ160" s="226"/>
      <c r="GK160" s="226"/>
      <c r="GL160" s="226"/>
      <c r="GM160" s="226"/>
      <c r="GN160" s="226"/>
      <c r="GO160" s="226"/>
      <c r="GP160" s="226"/>
      <c r="GQ160" s="226"/>
      <c r="GR160" s="226"/>
      <c r="GS160" s="226"/>
      <c r="GT160" s="226"/>
      <c r="GU160" s="226"/>
      <c r="GV160" s="226"/>
      <c r="GW160" s="226"/>
      <c r="GX160" s="226"/>
      <c r="GY160" s="226"/>
      <c r="GZ160" s="226"/>
      <c r="HA160" s="226"/>
      <c r="HB160" s="226"/>
      <c r="HC160" s="226"/>
      <c r="HD160" s="226"/>
      <c r="HE160" s="226"/>
      <c r="HF160" s="226"/>
      <c r="HG160" s="226"/>
      <c r="HH160" s="226"/>
      <c r="HI160" s="226"/>
      <c r="HJ160" s="226"/>
      <c r="HK160" s="226"/>
      <c r="HL160" s="226"/>
      <c r="HM160" s="226"/>
      <c r="HN160" s="226"/>
      <c r="HO160" s="226"/>
      <c r="HP160" s="226"/>
      <c r="HQ160" s="226"/>
      <c r="HR160" s="226"/>
      <c r="HS160" s="226"/>
      <c r="HT160" s="226"/>
      <c r="HU160" s="226"/>
      <c r="HV160" s="226"/>
      <c r="HW160" s="226"/>
      <c r="HX160" s="226"/>
      <c r="HY160" s="226"/>
      <c r="HZ160" s="226"/>
      <c r="IA160" s="226"/>
      <c r="IB160" s="226"/>
      <c r="IC160" s="226"/>
      <c r="ID160" s="226"/>
      <c r="IE160" s="226"/>
      <c r="IF160" s="226"/>
      <c r="IG160" s="226"/>
      <c r="IH160" s="226"/>
      <c r="II160" s="226"/>
      <c r="IJ160" s="226"/>
      <c r="IK160" s="226"/>
      <c r="IL160" s="226"/>
      <c r="IM160" s="226"/>
      <c r="IN160" s="226"/>
      <c r="IO160" s="226"/>
      <c r="IP160" s="226"/>
      <c r="IQ160" s="226"/>
      <c r="IR160" s="226"/>
      <c r="IS160" s="226"/>
      <c r="IT160" s="226"/>
      <c r="IU160" s="226"/>
      <c r="IV160" s="226"/>
      <c r="IW160" s="226"/>
    </row>
    <row r="161" spans="1:257" s="209" customFormat="1" ht="30" customHeight="1" x14ac:dyDescent="0.3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  <c r="BX161" s="226"/>
      <c r="BY161" s="226"/>
      <c r="BZ161" s="226"/>
      <c r="CA161" s="226"/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26"/>
      <c r="CO161" s="226"/>
      <c r="CP161" s="226"/>
      <c r="CQ161" s="226"/>
      <c r="CR161" s="226"/>
      <c r="CS161" s="226"/>
      <c r="CT161" s="226"/>
      <c r="CU161" s="226"/>
      <c r="CV161" s="226"/>
      <c r="CW161" s="226"/>
      <c r="CX161" s="226"/>
      <c r="CY161" s="226"/>
      <c r="CZ161" s="226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  <c r="EF161" s="226"/>
      <c r="EG161" s="226"/>
      <c r="EH161" s="226"/>
      <c r="EI161" s="226"/>
      <c r="EJ161" s="226"/>
      <c r="EK161" s="226"/>
      <c r="EL161" s="226"/>
      <c r="EM161" s="226"/>
      <c r="EN161" s="226"/>
      <c r="EO161" s="226"/>
      <c r="EP161" s="226"/>
      <c r="EQ161" s="226"/>
      <c r="ER161" s="226"/>
      <c r="ES161" s="226"/>
      <c r="ET161" s="226"/>
      <c r="EU161" s="226"/>
      <c r="EV161" s="226"/>
      <c r="EW161" s="226"/>
      <c r="EX161" s="226"/>
      <c r="EY161" s="226"/>
      <c r="EZ161" s="226"/>
      <c r="FA161" s="226"/>
      <c r="FB161" s="226"/>
      <c r="FC161" s="226"/>
      <c r="FD161" s="226"/>
      <c r="FE161" s="226"/>
      <c r="FF161" s="226"/>
      <c r="FG161" s="226"/>
      <c r="FH161" s="226"/>
      <c r="FI161" s="226"/>
      <c r="FJ161" s="226"/>
      <c r="FK161" s="226"/>
      <c r="FL161" s="226"/>
      <c r="FM161" s="226"/>
      <c r="FN161" s="226"/>
      <c r="FO161" s="226"/>
      <c r="FP161" s="226"/>
      <c r="FQ161" s="226"/>
      <c r="FR161" s="226"/>
      <c r="FS161" s="226"/>
      <c r="FT161" s="226"/>
      <c r="FU161" s="226"/>
      <c r="FV161" s="226"/>
      <c r="FW161" s="226"/>
      <c r="FX161" s="226"/>
      <c r="FY161" s="226"/>
      <c r="FZ161" s="226"/>
      <c r="GA161" s="226"/>
      <c r="GB161" s="226"/>
      <c r="GC161" s="226"/>
      <c r="GD161" s="226"/>
      <c r="GE161" s="226"/>
      <c r="GF161" s="226"/>
      <c r="GG161" s="226"/>
      <c r="GH161" s="226"/>
      <c r="GI161" s="226"/>
      <c r="GJ161" s="226"/>
      <c r="GK161" s="226"/>
      <c r="GL161" s="226"/>
      <c r="GM161" s="226"/>
      <c r="GN161" s="226"/>
      <c r="GO161" s="226"/>
      <c r="GP161" s="226"/>
      <c r="GQ161" s="226"/>
      <c r="GR161" s="226"/>
      <c r="GS161" s="226"/>
      <c r="GT161" s="226"/>
      <c r="GU161" s="226"/>
      <c r="GV161" s="226"/>
      <c r="GW161" s="226"/>
      <c r="GX161" s="226"/>
      <c r="GY161" s="226"/>
      <c r="GZ161" s="226"/>
      <c r="HA161" s="226"/>
      <c r="HB161" s="226"/>
      <c r="HC161" s="226"/>
      <c r="HD161" s="226"/>
      <c r="HE161" s="226"/>
      <c r="HF161" s="226"/>
      <c r="HG161" s="226"/>
      <c r="HH161" s="226"/>
      <c r="HI161" s="226"/>
      <c r="HJ161" s="226"/>
      <c r="HK161" s="226"/>
      <c r="HL161" s="226"/>
      <c r="HM161" s="226"/>
      <c r="HN161" s="226"/>
      <c r="HO161" s="226"/>
      <c r="HP161" s="226"/>
      <c r="HQ161" s="226"/>
      <c r="HR161" s="226"/>
      <c r="HS161" s="226"/>
      <c r="HT161" s="226"/>
      <c r="HU161" s="226"/>
      <c r="HV161" s="226"/>
      <c r="HW161" s="226"/>
      <c r="HX161" s="226"/>
      <c r="HY161" s="226"/>
      <c r="HZ161" s="226"/>
      <c r="IA161" s="226"/>
      <c r="IB161" s="226"/>
      <c r="IC161" s="226"/>
      <c r="ID161" s="226"/>
      <c r="IE161" s="226"/>
      <c r="IF161" s="226"/>
      <c r="IG161" s="226"/>
      <c r="IH161" s="226"/>
      <c r="II161" s="226"/>
      <c r="IJ161" s="226"/>
      <c r="IK161" s="226"/>
      <c r="IL161" s="226"/>
      <c r="IM161" s="226"/>
      <c r="IN161" s="226"/>
      <c r="IO161" s="226"/>
      <c r="IP161" s="226"/>
      <c r="IQ161" s="226"/>
      <c r="IR161" s="226"/>
      <c r="IS161" s="226"/>
      <c r="IT161" s="226"/>
      <c r="IU161" s="226"/>
      <c r="IV161" s="226"/>
      <c r="IW161" s="226"/>
    </row>
    <row r="162" spans="1:257" s="209" customFormat="1" ht="30" customHeight="1" x14ac:dyDescent="0.3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26"/>
      <c r="CI162" s="226"/>
      <c r="CJ162" s="226"/>
      <c r="CK162" s="226"/>
      <c r="CL162" s="226"/>
      <c r="CM162" s="226"/>
      <c r="CN162" s="226"/>
      <c r="CO162" s="226"/>
      <c r="CP162" s="226"/>
      <c r="CQ162" s="226"/>
      <c r="CR162" s="226"/>
      <c r="CS162" s="226"/>
      <c r="CT162" s="226"/>
      <c r="CU162" s="226"/>
      <c r="CV162" s="226"/>
      <c r="CW162" s="226"/>
      <c r="CX162" s="226"/>
      <c r="CY162" s="226"/>
      <c r="CZ162" s="226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  <c r="EF162" s="226"/>
      <c r="EG162" s="226"/>
      <c r="EH162" s="226"/>
      <c r="EI162" s="226"/>
      <c r="EJ162" s="226"/>
      <c r="EK162" s="226"/>
      <c r="EL162" s="226"/>
      <c r="EM162" s="226"/>
      <c r="EN162" s="226"/>
      <c r="EO162" s="226"/>
      <c r="EP162" s="226"/>
      <c r="EQ162" s="226"/>
      <c r="ER162" s="226"/>
      <c r="ES162" s="226"/>
      <c r="ET162" s="226"/>
      <c r="EU162" s="226"/>
      <c r="EV162" s="226"/>
      <c r="EW162" s="226"/>
      <c r="EX162" s="226"/>
      <c r="EY162" s="226"/>
      <c r="EZ162" s="226"/>
      <c r="FA162" s="226"/>
      <c r="FB162" s="226"/>
      <c r="FC162" s="226"/>
      <c r="FD162" s="226"/>
      <c r="FE162" s="226"/>
      <c r="FF162" s="226"/>
      <c r="FG162" s="226"/>
      <c r="FH162" s="226"/>
      <c r="FI162" s="226"/>
      <c r="FJ162" s="226"/>
      <c r="FK162" s="226"/>
      <c r="FL162" s="226"/>
      <c r="FM162" s="226"/>
      <c r="FN162" s="226"/>
      <c r="FO162" s="226"/>
      <c r="FP162" s="226"/>
      <c r="FQ162" s="226"/>
      <c r="FR162" s="226"/>
      <c r="FS162" s="226"/>
      <c r="FT162" s="226"/>
      <c r="FU162" s="226"/>
      <c r="FV162" s="226"/>
      <c r="FW162" s="226"/>
      <c r="FX162" s="226"/>
      <c r="FY162" s="226"/>
      <c r="FZ162" s="226"/>
      <c r="GA162" s="226"/>
      <c r="GB162" s="226"/>
      <c r="GC162" s="226"/>
      <c r="GD162" s="226"/>
      <c r="GE162" s="226"/>
      <c r="GF162" s="226"/>
      <c r="GG162" s="226"/>
      <c r="GH162" s="226"/>
      <c r="GI162" s="226"/>
      <c r="GJ162" s="226"/>
      <c r="GK162" s="226"/>
      <c r="GL162" s="226"/>
      <c r="GM162" s="226"/>
      <c r="GN162" s="226"/>
      <c r="GO162" s="226"/>
      <c r="GP162" s="226"/>
      <c r="GQ162" s="226"/>
      <c r="GR162" s="226"/>
      <c r="GS162" s="226"/>
      <c r="GT162" s="226"/>
      <c r="GU162" s="226"/>
      <c r="GV162" s="226"/>
      <c r="GW162" s="226"/>
      <c r="GX162" s="226"/>
      <c r="GY162" s="226"/>
      <c r="GZ162" s="226"/>
      <c r="HA162" s="226"/>
      <c r="HB162" s="226"/>
      <c r="HC162" s="226"/>
      <c r="HD162" s="226"/>
      <c r="HE162" s="226"/>
      <c r="HF162" s="226"/>
      <c r="HG162" s="226"/>
      <c r="HH162" s="226"/>
      <c r="HI162" s="226"/>
      <c r="HJ162" s="226"/>
      <c r="HK162" s="226"/>
      <c r="HL162" s="226"/>
      <c r="HM162" s="226"/>
      <c r="HN162" s="226"/>
      <c r="HO162" s="226"/>
      <c r="HP162" s="226"/>
      <c r="HQ162" s="226"/>
      <c r="HR162" s="226"/>
      <c r="HS162" s="226"/>
      <c r="HT162" s="226"/>
      <c r="HU162" s="226"/>
      <c r="HV162" s="226"/>
      <c r="HW162" s="226"/>
      <c r="HX162" s="226"/>
      <c r="HY162" s="226"/>
      <c r="HZ162" s="226"/>
      <c r="IA162" s="226"/>
      <c r="IB162" s="226"/>
      <c r="IC162" s="226"/>
      <c r="ID162" s="226"/>
      <c r="IE162" s="226"/>
      <c r="IF162" s="226"/>
      <c r="IG162" s="226"/>
      <c r="IH162" s="226"/>
      <c r="II162" s="226"/>
      <c r="IJ162" s="226"/>
      <c r="IK162" s="226"/>
      <c r="IL162" s="226"/>
      <c r="IM162" s="226"/>
      <c r="IN162" s="226"/>
      <c r="IO162" s="226"/>
      <c r="IP162" s="226"/>
      <c r="IQ162" s="226"/>
      <c r="IR162" s="226"/>
      <c r="IS162" s="226"/>
      <c r="IT162" s="226"/>
      <c r="IU162" s="226"/>
      <c r="IV162" s="226"/>
      <c r="IW162" s="226"/>
    </row>
    <row r="163" spans="1:257" s="209" customFormat="1" ht="30" customHeight="1" x14ac:dyDescent="0.3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  <c r="EF163" s="226"/>
      <c r="EG163" s="226"/>
      <c r="EH163" s="226"/>
      <c r="EI163" s="226"/>
      <c r="EJ163" s="226"/>
      <c r="EK163" s="226"/>
      <c r="EL163" s="226"/>
      <c r="EM163" s="226"/>
      <c r="EN163" s="226"/>
      <c r="EO163" s="226"/>
      <c r="EP163" s="226"/>
      <c r="EQ163" s="226"/>
      <c r="ER163" s="226"/>
      <c r="ES163" s="226"/>
      <c r="ET163" s="226"/>
      <c r="EU163" s="226"/>
      <c r="EV163" s="226"/>
      <c r="EW163" s="226"/>
      <c r="EX163" s="226"/>
      <c r="EY163" s="226"/>
      <c r="EZ163" s="226"/>
      <c r="FA163" s="226"/>
      <c r="FB163" s="226"/>
      <c r="FC163" s="226"/>
      <c r="FD163" s="226"/>
      <c r="FE163" s="226"/>
      <c r="FF163" s="226"/>
      <c r="FG163" s="226"/>
      <c r="FH163" s="226"/>
      <c r="FI163" s="226"/>
      <c r="FJ163" s="226"/>
      <c r="FK163" s="226"/>
      <c r="FL163" s="226"/>
      <c r="FM163" s="226"/>
      <c r="FN163" s="226"/>
      <c r="FO163" s="226"/>
      <c r="FP163" s="226"/>
      <c r="FQ163" s="226"/>
      <c r="FR163" s="226"/>
      <c r="FS163" s="226"/>
      <c r="FT163" s="226"/>
      <c r="FU163" s="226"/>
      <c r="FV163" s="226"/>
      <c r="FW163" s="226"/>
      <c r="FX163" s="226"/>
      <c r="FY163" s="226"/>
      <c r="FZ163" s="226"/>
      <c r="GA163" s="226"/>
      <c r="GB163" s="226"/>
      <c r="GC163" s="226"/>
      <c r="GD163" s="226"/>
      <c r="GE163" s="226"/>
      <c r="GF163" s="226"/>
      <c r="GG163" s="226"/>
      <c r="GH163" s="226"/>
      <c r="GI163" s="226"/>
      <c r="GJ163" s="226"/>
      <c r="GK163" s="226"/>
      <c r="GL163" s="226"/>
      <c r="GM163" s="226"/>
      <c r="GN163" s="226"/>
      <c r="GO163" s="226"/>
      <c r="GP163" s="226"/>
      <c r="GQ163" s="226"/>
      <c r="GR163" s="226"/>
      <c r="GS163" s="226"/>
      <c r="GT163" s="226"/>
      <c r="GU163" s="226"/>
      <c r="GV163" s="226"/>
      <c r="GW163" s="226"/>
      <c r="GX163" s="226"/>
      <c r="GY163" s="226"/>
      <c r="GZ163" s="226"/>
      <c r="HA163" s="226"/>
      <c r="HB163" s="226"/>
      <c r="HC163" s="226"/>
      <c r="HD163" s="226"/>
      <c r="HE163" s="226"/>
      <c r="HF163" s="226"/>
      <c r="HG163" s="226"/>
      <c r="HH163" s="226"/>
      <c r="HI163" s="226"/>
      <c r="HJ163" s="226"/>
      <c r="HK163" s="226"/>
      <c r="HL163" s="226"/>
      <c r="HM163" s="226"/>
      <c r="HN163" s="226"/>
      <c r="HO163" s="226"/>
      <c r="HP163" s="226"/>
      <c r="HQ163" s="226"/>
      <c r="HR163" s="226"/>
      <c r="HS163" s="226"/>
      <c r="HT163" s="226"/>
      <c r="HU163" s="226"/>
      <c r="HV163" s="226"/>
      <c r="HW163" s="226"/>
      <c r="HX163" s="226"/>
      <c r="HY163" s="226"/>
      <c r="HZ163" s="226"/>
      <c r="IA163" s="226"/>
      <c r="IB163" s="226"/>
      <c r="IC163" s="226"/>
      <c r="ID163" s="226"/>
      <c r="IE163" s="226"/>
      <c r="IF163" s="226"/>
      <c r="IG163" s="226"/>
      <c r="IH163" s="226"/>
      <c r="II163" s="226"/>
      <c r="IJ163" s="226"/>
      <c r="IK163" s="226"/>
      <c r="IL163" s="226"/>
      <c r="IM163" s="226"/>
      <c r="IN163" s="226"/>
      <c r="IO163" s="226"/>
      <c r="IP163" s="226"/>
      <c r="IQ163" s="226"/>
      <c r="IR163" s="226"/>
      <c r="IS163" s="226"/>
      <c r="IT163" s="226"/>
      <c r="IU163" s="226"/>
      <c r="IV163" s="226"/>
      <c r="IW163" s="226"/>
    </row>
    <row r="164" spans="1:257" s="209" customFormat="1" ht="30" customHeight="1" x14ac:dyDescent="0.3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  <c r="BX164" s="226"/>
      <c r="BY164" s="226"/>
      <c r="BZ164" s="226"/>
      <c r="CA164" s="226"/>
      <c r="CB164" s="226"/>
      <c r="CC164" s="226"/>
      <c r="CD164" s="226"/>
      <c r="CE164" s="226"/>
      <c r="CF164" s="226"/>
      <c r="CG164" s="226"/>
      <c r="CH164" s="226"/>
      <c r="CI164" s="226"/>
      <c r="CJ164" s="226"/>
      <c r="CK164" s="226"/>
      <c r="CL164" s="226"/>
      <c r="CM164" s="226"/>
      <c r="CN164" s="226"/>
      <c r="CO164" s="226"/>
      <c r="CP164" s="226"/>
      <c r="CQ164" s="226"/>
      <c r="CR164" s="226"/>
      <c r="CS164" s="226"/>
      <c r="CT164" s="226"/>
      <c r="CU164" s="226"/>
      <c r="CV164" s="226"/>
      <c r="CW164" s="226"/>
      <c r="CX164" s="226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  <c r="EF164" s="226"/>
      <c r="EG164" s="226"/>
      <c r="EH164" s="226"/>
      <c r="EI164" s="226"/>
      <c r="EJ164" s="226"/>
      <c r="EK164" s="226"/>
      <c r="EL164" s="226"/>
      <c r="EM164" s="226"/>
      <c r="EN164" s="226"/>
      <c r="EO164" s="226"/>
      <c r="EP164" s="226"/>
      <c r="EQ164" s="226"/>
      <c r="ER164" s="226"/>
      <c r="ES164" s="226"/>
      <c r="ET164" s="226"/>
      <c r="EU164" s="226"/>
      <c r="EV164" s="226"/>
      <c r="EW164" s="226"/>
      <c r="EX164" s="226"/>
      <c r="EY164" s="226"/>
      <c r="EZ164" s="226"/>
      <c r="FA164" s="226"/>
      <c r="FB164" s="226"/>
      <c r="FC164" s="226"/>
      <c r="FD164" s="226"/>
      <c r="FE164" s="226"/>
      <c r="FF164" s="226"/>
      <c r="FG164" s="226"/>
      <c r="FH164" s="226"/>
      <c r="FI164" s="226"/>
      <c r="FJ164" s="226"/>
      <c r="FK164" s="226"/>
      <c r="FL164" s="226"/>
      <c r="FM164" s="226"/>
      <c r="FN164" s="226"/>
      <c r="FO164" s="226"/>
      <c r="FP164" s="226"/>
      <c r="FQ164" s="226"/>
      <c r="FR164" s="226"/>
      <c r="FS164" s="226"/>
      <c r="FT164" s="226"/>
      <c r="FU164" s="226"/>
      <c r="FV164" s="226"/>
      <c r="FW164" s="226"/>
      <c r="FX164" s="226"/>
      <c r="FY164" s="226"/>
      <c r="FZ164" s="226"/>
      <c r="GA164" s="226"/>
      <c r="GB164" s="226"/>
      <c r="GC164" s="226"/>
      <c r="GD164" s="226"/>
      <c r="GE164" s="226"/>
      <c r="GF164" s="226"/>
      <c r="GG164" s="226"/>
      <c r="GH164" s="226"/>
      <c r="GI164" s="226"/>
      <c r="GJ164" s="226"/>
      <c r="GK164" s="226"/>
      <c r="GL164" s="226"/>
      <c r="GM164" s="226"/>
      <c r="GN164" s="226"/>
      <c r="GO164" s="226"/>
      <c r="GP164" s="226"/>
      <c r="GQ164" s="226"/>
      <c r="GR164" s="226"/>
      <c r="GS164" s="226"/>
      <c r="GT164" s="226"/>
      <c r="GU164" s="226"/>
      <c r="GV164" s="226"/>
      <c r="GW164" s="226"/>
      <c r="GX164" s="226"/>
      <c r="GY164" s="226"/>
      <c r="GZ164" s="226"/>
      <c r="HA164" s="226"/>
      <c r="HB164" s="226"/>
      <c r="HC164" s="226"/>
      <c r="HD164" s="226"/>
      <c r="HE164" s="226"/>
      <c r="HF164" s="226"/>
      <c r="HG164" s="226"/>
      <c r="HH164" s="226"/>
      <c r="HI164" s="226"/>
      <c r="HJ164" s="226"/>
      <c r="HK164" s="226"/>
      <c r="HL164" s="226"/>
      <c r="HM164" s="226"/>
      <c r="HN164" s="226"/>
      <c r="HO164" s="226"/>
      <c r="HP164" s="226"/>
      <c r="HQ164" s="226"/>
      <c r="HR164" s="226"/>
      <c r="HS164" s="226"/>
      <c r="HT164" s="226"/>
      <c r="HU164" s="226"/>
      <c r="HV164" s="226"/>
      <c r="HW164" s="226"/>
      <c r="HX164" s="226"/>
      <c r="HY164" s="226"/>
      <c r="HZ164" s="226"/>
      <c r="IA164" s="226"/>
      <c r="IB164" s="226"/>
      <c r="IC164" s="226"/>
      <c r="ID164" s="226"/>
      <c r="IE164" s="226"/>
      <c r="IF164" s="226"/>
      <c r="IG164" s="226"/>
      <c r="IH164" s="226"/>
      <c r="II164" s="226"/>
      <c r="IJ164" s="226"/>
      <c r="IK164" s="226"/>
      <c r="IL164" s="226"/>
      <c r="IM164" s="226"/>
      <c r="IN164" s="226"/>
      <c r="IO164" s="226"/>
      <c r="IP164" s="226"/>
      <c r="IQ164" s="226"/>
      <c r="IR164" s="226"/>
      <c r="IS164" s="226"/>
      <c r="IT164" s="226"/>
      <c r="IU164" s="226"/>
      <c r="IV164" s="226"/>
      <c r="IW164" s="226"/>
    </row>
    <row r="165" spans="1:257" s="209" customFormat="1" ht="30" customHeight="1" x14ac:dyDescent="0.3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  <c r="BX165" s="226"/>
      <c r="BY165" s="226"/>
      <c r="BZ165" s="226"/>
      <c r="CA165" s="226"/>
      <c r="CB165" s="226"/>
      <c r="CC165" s="226"/>
      <c r="CD165" s="226"/>
      <c r="CE165" s="226"/>
      <c r="CF165" s="226"/>
      <c r="CG165" s="226"/>
      <c r="CH165" s="226"/>
      <c r="CI165" s="226"/>
      <c r="CJ165" s="226"/>
      <c r="CK165" s="226"/>
      <c r="CL165" s="226"/>
      <c r="CM165" s="226"/>
      <c r="CN165" s="226"/>
      <c r="CO165" s="226"/>
      <c r="CP165" s="226"/>
      <c r="CQ165" s="226"/>
      <c r="CR165" s="226"/>
      <c r="CS165" s="226"/>
      <c r="CT165" s="226"/>
      <c r="CU165" s="226"/>
      <c r="CV165" s="226"/>
      <c r="CW165" s="226"/>
      <c r="CX165" s="226"/>
      <c r="CY165" s="226"/>
      <c r="CZ165" s="226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  <c r="EF165" s="226"/>
      <c r="EG165" s="226"/>
      <c r="EH165" s="226"/>
      <c r="EI165" s="226"/>
      <c r="EJ165" s="226"/>
      <c r="EK165" s="226"/>
      <c r="EL165" s="226"/>
      <c r="EM165" s="226"/>
      <c r="EN165" s="226"/>
      <c r="EO165" s="226"/>
      <c r="EP165" s="226"/>
      <c r="EQ165" s="226"/>
      <c r="ER165" s="226"/>
      <c r="ES165" s="226"/>
      <c r="ET165" s="226"/>
      <c r="EU165" s="226"/>
      <c r="EV165" s="226"/>
      <c r="EW165" s="226"/>
      <c r="EX165" s="226"/>
      <c r="EY165" s="226"/>
      <c r="EZ165" s="226"/>
      <c r="FA165" s="226"/>
      <c r="FB165" s="226"/>
      <c r="FC165" s="226"/>
      <c r="FD165" s="226"/>
      <c r="FE165" s="226"/>
      <c r="FF165" s="226"/>
      <c r="FG165" s="226"/>
      <c r="FH165" s="226"/>
      <c r="FI165" s="226"/>
      <c r="FJ165" s="226"/>
      <c r="FK165" s="226"/>
      <c r="FL165" s="226"/>
      <c r="FM165" s="226"/>
      <c r="FN165" s="226"/>
      <c r="FO165" s="226"/>
      <c r="FP165" s="226"/>
      <c r="FQ165" s="226"/>
      <c r="FR165" s="226"/>
      <c r="FS165" s="226"/>
      <c r="FT165" s="226"/>
      <c r="FU165" s="226"/>
      <c r="FV165" s="226"/>
      <c r="FW165" s="226"/>
      <c r="FX165" s="226"/>
      <c r="FY165" s="226"/>
      <c r="FZ165" s="226"/>
      <c r="GA165" s="226"/>
      <c r="GB165" s="226"/>
      <c r="GC165" s="226"/>
      <c r="GD165" s="226"/>
      <c r="GE165" s="226"/>
      <c r="GF165" s="226"/>
      <c r="GG165" s="226"/>
      <c r="GH165" s="226"/>
      <c r="GI165" s="226"/>
      <c r="GJ165" s="226"/>
      <c r="GK165" s="226"/>
      <c r="GL165" s="226"/>
      <c r="GM165" s="226"/>
      <c r="GN165" s="226"/>
      <c r="GO165" s="226"/>
      <c r="GP165" s="226"/>
      <c r="GQ165" s="226"/>
      <c r="GR165" s="226"/>
      <c r="GS165" s="226"/>
      <c r="GT165" s="226"/>
      <c r="GU165" s="226"/>
      <c r="GV165" s="226"/>
      <c r="GW165" s="226"/>
      <c r="GX165" s="226"/>
      <c r="GY165" s="226"/>
      <c r="GZ165" s="226"/>
      <c r="HA165" s="226"/>
      <c r="HB165" s="226"/>
      <c r="HC165" s="226"/>
      <c r="HD165" s="226"/>
      <c r="HE165" s="226"/>
      <c r="HF165" s="226"/>
      <c r="HG165" s="226"/>
      <c r="HH165" s="226"/>
      <c r="HI165" s="226"/>
      <c r="HJ165" s="226"/>
      <c r="HK165" s="226"/>
      <c r="HL165" s="226"/>
      <c r="HM165" s="226"/>
      <c r="HN165" s="226"/>
      <c r="HO165" s="226"/>
      <c r="HP165" s="226"/>
      <c r="HQ165" s="226"/>
      <c r="HR165" s="226"/>
      <c r="HS165" s="226"/>
      <c r="HT165" s="226"/>
      <c r="HU165" s="226"/>
      <c r="HV165" s="226"/>
      <c r="HW165" s="226"/>
      <c r="HX165" s="226"/>
      <c r="HY165" s="226"/>
      <c r="HZ165" s="226"/>
      <c r="IA165" s="226"/>
      <c r="IB165" s="226"/>
      <c r="IC165" s="226"/>
      <c r="ID165" s="226"/>
      <c r="IE165" s="226"/>
      <c r="IF165" s="226"/>
      <c r="IG165" s="226"/>
      <c r="IH165" s="226"/>
      <c r="II165" s="226"/>
      <c r="IJ165" s="226"/>
      <c r="IK165" s="226"/>
      <c r="IL165" s="226"/>
      <c r="IM165" s="226"/>
      <c r="IN165" s="226"/>
      <c r="IO165" s="226"/>
      <c r="IP165" s="226"/>
      <c r="IQ165" s="226"/>
      <c r="IR165" s="226"/>
      <c r="IS165" s="226"/>
      <c r="IT165" s="226"/>
      <c r="IU165" s="226"/>
      <c r="IV165" s="226"/>
      <c r="IW165" s="226"/>
    </row>
    <row r="166" spans="1:257" s="209" customFormat="1" ht="30" customHeight="1" x14ac:dyDescent="0.3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226"/>
      <c r="CJ166" s="226"/>
      <c r="CK166" s="226"/>
      <c r="CL166" s="226"/>
      <c r="CM166" s="226"/>
      <c r="CN166" s="226"/>
      <c r="CO166" s="226"/>
      <c r="CP166" s="226"/>
      <c r="CQ166" s="226"/>
      <c r="CR166" s="226"/>
      <c r="CS166" s="226"/>
      <c r="CT166" s="226"/>
      <c r="CU166" s="226"/>
      <c r="CV166" s="226"/>
      <c r="CW166" s="226"/>
      <c r="CX166" s="226"/>
      <c r="CY166" s="226"/>
      <c r="CZ166" s="226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  <c r="EF166" s="226"/>
      <c r="EG166" s="226"/>
      <c r="EH166" s="226"/>
      <c r="EI166" s="226"/>
      <c r="EJ166" s="226"/>
      <c r="EK166" s="226"/>
      <c r="EL166" s="226"/>
      <c r="EM166" s="226"/>
      <c r="EN166" s="226"/>
      <c r="EO166" s="226"/>
      <c r="EP166" s="226"/>
      <c r="EQ166" s="226"/>
      <c r="ER166" s="226"/>
      <c r="ES166" s="226"/>
      <c r="ET166" s="226"/>
      <c r="EU166" s="226"/>
      <c r="EV166" s="226"/>
      <c r="EW166" s="226"/>
      <c r="EX166" s="226"/>
      <c r="EY166" s="226"/>
      <c r="EZ166" s="226"/>
      <c r="FA166" s="226"/>
      <c r="FB166" s="226"/>
      <c r="FC166" s="226"/>
      <c r="FD166" s="226"/>
      <c r="FE166" s="226"/>
      <c r="FF166" s="226"/>
      <c r="FG166" s="226"/>
      <c r="FH166" s="226"/>
      <c r="FI166" s="226"/>
      <c r="FJ166" s="226"/>
      <c r="FK166" s="226"/>
      <c r="FL166" s="226"/>
      <c r="FM166" s="226"/>
      <c r="FN166" s="226"/>
      <c r="FO166" s="226"/>
      <c r="FP166" s="226"/>
      <c r="FQ166" s="226"/>
      <c r="FR166" s="226"/>
      <c r="FS166" s="226"/>
      <c r="FT166" s="226"/>
      <c r="FU166" s="226"/>
      <c r="FV166" s="226"/>
      <c r="FW166" s="226"/>
      <c r="FX166" s="226"/>
      <c r="FY166" s="226"/>
      <c r="FZ166" s="226"/>
      <c r="GA166" s="226"/>
      <c r="GB166" s="226"/>
      <c r="GC166" s="226"/>
      <c r="GD166" s="226"/>
      <c r="GE166" s="226"/>
      <c r="GF166" s="226"/>
      <c r="GG166" s="226"/>
      <c r="GH166" s="226"/>
      <c r="GI166" s="226"/>
      <c r="GJ166" s="226"/>
      <c r="GK166" s="226"/>
      <c r="GL166" s="226"/>
      <c r="GM166" s="226"/>
      <c r="GN166" s="226"/>
      <c r="GO166" s="226"/>
      <c r="GP166" s="226"/>
      <c r="GQ166" s="226"/>
      <c r="GR166" s="226"/>
      <c r="GS166" s="226"/>
      <c r="GT166" s="226"/>
      <c r="GU166" s="226"/>
      <c r="GV166" s="226"/>
      <c r="GW166" s="226"/>
      <c r="GX166" s="226"/>
      <c r="GY166" s="226"/>
      <c r="GZ166" s="226"/>
      <c r="HA166" s="226"/>
      <c r="HB166" s="226"/>
      <c r="HC166" s="226"/>
      <c r="HD166" s="226"/>
      <c r="HE166" s="226"/>
      <c r="HF166" s="226"/>
      <c r="HG166" s="226"/>
      <c r="HH166" s="226"/>
      <c r="HI166" s="226"/>
      <c r="HJ166" s="226"/>
      <c r="HK166" s="226"/>
      <c r="HL166" s="226"/>
      <c r="HM166" s="226"/>
      <c r="HN166" s="226"/>
      <c r="HO166" s="226"/>
      <c r="HP166" s="226"/>
      <c r="HQ166" s="226"/>
      <c r="HR166" s="226"/>
      <c r="HS166" s="226"/>
      <c r="HT166" s="226"/>
      <c r="HU166" s="226"/>
      <c r="HV166" s="226"/>
      <c r="HW166" s="226"/>
      <c r="HX166" s="226"/>
      <c r="HY166" s="226"/>
      <c r="HZ166" s="226"/>
      <c r="IA166" s="226"/>
      <c r="IB166" s="226"/>
      <c r="IC166" s="226"/>
      <c r="ID166" s="226"/>
      <c r="IE166" s="226"/>
      <c r="IF166" s="226"/>
      <c r="IG166" s="226"/>
      <c r="IH166" s="226"/>
      <c r="II166" s="226"/>
      <c r="IJ166" s="226"/>
      <c r="IK166" s="226"/>
      <c r="IL166" s="226"/>
      <c r="IM166" s="226"/>
      <c r="IN166" s="226"/>
      <c r="IO166" s="226"/>
      <c r="IP166" s="226"/>
      <c r="IQ166" s="226"/>
      <c r="IR166" s="226"/>
      <c r="IS166" s="226"/>
      <c r="IT166" s="226"/>
      <c r="IU166" s="226"/>
      <c r="IV166" s="226"/>
      <c r="IW166" s="226"/>
    </row>
    <row r="167" spans="1:257" s="209" customFormat="1" ht="30" customHeight="1" x14ac:dyDescent="0.3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  <c r="BX167" s="226"/>
      <c r="BY167" s="226"/>
      <c r="BZ167" s="226"/>
      <c r="CA167" s="226"/>
      <c r="CB167" s="226"/>
      <c r="CC167" s="226"/>
      <c r="CD167" s="226"/>
      <c r="CE167" s="226"/>
      <c r="CF167" s="226"/>
      <c r="CG167" s="226"/>
      <c r="CH167" s="226"/>
      <c r="CI167" s="226"/>
      <c r="CJ167" s="226"/>
      <c r="CK167" s="226"/>
      <c r="CL167" s="226"/>
      <c r="CM167" s="226"/>
      <c r="CN167" s="226"/>
      <c r="CO167" s="226"/>
      <c r="CP167" s="226"/>
      <c r="CQ167" s="226"/>
      <c r="CR167" s="226"/>
      <c r="CS167" s="226"/>
      <c r="CT167" s="226"/>
      <c r="CU167" s="226"/>
      <c r="CV167" s="226"/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  <c r="EF167" s="226"/>
      <c r="EG167" s="226"/>
      <c r="EH167" s="226"/>
      <c r="EI167" s="226"/>
      <c r="EJ167" s="226"/>
      <c r="EK167" s="226"/>
      <c r="EL167" s="226"/>
      <c r="EM167" s="226"/>
      <c r="EN167" s="226"/>
      <c r="EO167" s="226"/>
      <c r="EP167" s="226"/>
      <c r="EQ167" s="226"/>
      <c r="ER167" s="226"/>
      <c r="ES167" s="226"/>
      <c r="ET167" s="226"/>
      <c r="EU167" s="226"/>
      <c r="EV167" s="226"/>
      <c r="EW167" s="226"/>
      <c r="EX167" s="226"/>
      <c r="EY167" s="226"/>
      <c r="EZ167" s="226"/>
      <c r="FA167" s="226"/>
      <c r="FB167" s="226"/>
      <c r="FC167" s="226"/>
      <c r="FD167" s="226"/>
      <c r="FE167" s="226"/>
      <c r="FF167" s="226"/>
      <c r="FG167" s="226"/>
      <c r="FH167" s="226"/>
      <c r="FI167" s="226"/>
      <c r="FJ167" s="226"/>
      <c r="FK167" s="226"/>
      <c r="FL167" s="226"/>
      <c r="FM167" s="226"/>
      <c r="FN167" s="226"/>
      <c r="FO167" s="226"/>
      <c r="FP167" s="226"/>
      <c r="FQ167" s="226"/>
      <c r="FR167" s="226"/>
      <c r="FS167" s="226"/>
      <c r="FT167" s="226"/>
      <c r="FU167" s="226"/>
      <c r="FV167" s="226"/>
      <c r="FW167" s="226"/>
      <c r="FX167" s="226"/>
      <c r="FY167" s="226"/>
      <c r="FZ167" s="226"/>
      <c r="GA167" s="226"/>
      <c r="GB167" s="226"/>
      <c r="GC167" s="226"/>
      <c r="GD167" s="226"/>
      <c r="GE167" s="226"/>
      <c r="GF167" s="226"/>
      <c r="GG167" s="226"/>
      <c r="GH167" s="226"/>
      <c r="GI167" s="226"/>
      <c r="GJ167" s="226"/>
      <c r="GK167" s="226"/>
      <c r="GL167" s="226"/>
      <c r="GM167" s="226"/>
      <c r="GN167" s="226"/>
      <c r="GO167" s="226"/>
      <c r="GP167" s="226"/>
      <c r="GQ167" s="226"/>
      <c r="GR167" s="226"/>
      <c r="GS167" s="226"/>
      <c r="GT167" s="226"/>
      <c r="GU167" s="226"/>
      <c r="GV167" s="226"/>
      <c r="GW167" s="226"/>
      <c r="GX167" s="226"/>
      <c r="GY167" s="226"/>
      <c r="GZ167" s="226"/>
      <c r="HA167" s="226"/>
      <c r="HB167" s="226"/>
      <c r="HC167" s="226"/>
      <c r="HD167" s="226"/>
      <c r="HE167" s="226"/>
      <c r="HF167" s="226"/>
      <c r="HG167" s="226"/>
      <c r="HH167" s="226"/>
      <c r="HI167" s="226"/>
      <c r="HJ167" s="226"/>
      <c r="HK167" s="226"/>
      <c r="HL167" s="226"/>
      <c r="HM167" s="226"/>
      <c r="HN167" s="226"/>
      <c r="HO167" s="226"/>
      <c r="HP167" s="226"/>
      <c r="HQ167" s="226"/>
      <c r="HR167" s="226"/>
      <c r="HS167" s="226"/>
      <c r="HT167" s="226"/>
      <c r="HU167" s="226"/>
      <c r="HV167" s="226"/>
      <c r="HW167" s="226"/>
      <c r="HX167" s="226"/>
      <c r="HY167" s="226"/>
      <c r="HZ167" s="226"/>
      <c r="IA167" s="226"/>
      <c r="IB167" s="226"/>
      <c r="IC167" s="226"/>
      <c r="ID167" s="226"/>
      <c r="IE167" s="226"/>
      <c r="IF167" s="226"/>
      <c r="IG167" s="226"/>
      <c r="IH167" s="226"/>
      <c r="II167" s="226"/>
      <c r="IJ167" s="226"/>
      <c r="IK167" s="226"/>
      <c r="IL167" s="226"/>
      <c r="IM167" s="226"/>
      <c r="IN167" s="226"/>
      <c r="IO167" s="226"/>
      <c r="IP167" s="226"/>
      <c r="IQ167" s="226"/>
      <c r="IR167" s="226"/>
      <c r="IS167" s="226"/>
      <c r="IT167" s="226"/>
      <c r="IU167" s="226"/>
      <c r="IV167" s="226"/>
      <c r="IW167" s="226"/>
    </row>
    <row r="168" spans="1:257" s="209" customFormat="1" ht="30" customHeight="1" x14ac:dyDescent="0.3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6"/>
      <c r="CB168" s="226"/>
      <c r="CC168" s="226"/>
      <c r="CD168" s="226"/>
      <c r="CE168" s="226"/>
      <c r="CF168" s="226"/>
      <c r="CG168" s="226"/>
      <c r="CH168" s="226"/>
      <c r="CI168" s="226"/>
      <c r="CJ168" s="226"/>
      <c r="CK168" s="226"/>
      <c r="CL168" s="226"/>
      <c r="CM168" s="226"/>
      <c r="CN168" s="226"/>
      <c r="CO168" s="226"/>
      <c r="CP168" s="226"/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  <c r="EF168" s="226"/>
      <c r="EG168" s="226"/>
      <c r="EH168" s="226"/>
      <c r="EI168" s="226"/>
      <c r="EJ168" s="226"/>
      <c r="EK168" s="226"/>
      <c r="EL168" s="226"/>
      <c r="EM168" s="226"/>
      <c r="EN168" s="226"/>
      <c r="EO168" s="226"/>
      <c r="EP168" s="226"/>
      <c r="EQ168" s="226"/>
      <c r="ER168" s="226"/>
      <c r="ES168" s="226"/>
      <c r="ET168" s="226"/>
      <c r="EU168" s="226"/>
      <c r="EV168" s="226"/>
      <c r="EW168" s="226"/>
      <c r="EX168" s="226"/>
      <c r="EY168" s="226"/>
      <c r="EZ168" s="226"/>
      <c r="FA168" s="226"/>
      <c r="FB168" s="226"/>
      <c r="FC168" s="226"/>
      <c r="FD168" s="226"/>
      <c r="FE168" s="226"/>
      <c r="FF168" s="226"/>
      <c r="FG168" s="226"/>
      <c r="FH168" s="226"/>
      <c r="FI168" s="226"/>
      <c r="FJ168" s="226"/>
      <c r="FK168" s="226"/>
      <c r="FL168" s="226"/>
      <c r="FM168" s="226"/>
      <c r="FN168" s="226"/>
      <c r="FO168" s="226"/>
      <c r="FP168" s="226"/>
      <c r="FQ168" s="226"/>
      <c r="FR168" s="226"/>
      <c r="FS168" s="226"/>
      <c r="FT168" s="226"/>
      <c r="FU168" s="226"/>
      <c r="FV168" s="226"/>
      <c r="FW168" s="226"/>
      <c r="FX168" s="226"/>
      <c r="FY168" s="226"/>
      <c r="FZ168" s="226"/>
      <c r="GA168" s="226"/>
      <c r="GB168" s="226"/>
      <c r="GC168" s="226"/>
      <c r="GD168" s="226"/>
      <c r="GE168" s="226"/>
      <c r="GF168" s="226"/>
      <c r="GG168" s="226"/>
      <c r="GH168" s="226"/>
      <c r="GI168" s="226"/>
      <c r="GJ168" s="226"/>
      <c r="GK168" s="226"/>
      <c r="GL168" s="226"/>
      <c r="GM168" s="226"/>
      <c r="GN168" s="226"/>
      <c r="GO168" s="226"/>
      <c r="GP168" s="226"/>
      <c r="GQ168" s="226"/>
      <c r="GR168" s="226"/>
      <c r="GS168" s="226"/>
      <c r="GT168" s="226"/>
      <c r="GU168" s="226"/>
      <c r="GV168" s="226"/>
      <c r="GW168" s="226"/>
      <c r="GX168" s="226"/>
      <c r="GY168" s="226"/>
      <c r="GZ168" s="226"/>
      <c r="HA168" s="226"/>
      <c r="HB168" s="226"/>
      <c r="HC168" s="226"/>
      <c r="HD168" s="226"/>
      <c r="HE168" s="226"/>
      <c r="HF168" s="226"/>
      <c r="HG168" s="226"/>
      <c r="HH168" s="226"/>
      <c r="HI168" s="226"/>
      <c r="HJ168" s="226"/>
      <c r="HK168" s="226"/>
      <c r="HL168" s="226"/>
      <c r="HM168" s="226"/>
      <c r="HN168" s="226"/>
      <c r="HO168" s="226"/>
      <c r="HP168" s="226"/>
      <c r="HQ168" s="226"/>
      <c r="HR168" s="226"/>
      <c r="HS168" s="226"/>
      <c r="HT168" s="226"/>
      <c r="HU168" s="226"/>
      <c r="HV168" s="226"/>
      <c r="HW168" s="226"/>
      <c r="HX168" s="226"/>
      <c r="HY168" s="226"/>
      <c r="HZ168" s="226"/>
      <c r="IA168" s="226"/>
      <c r="IB168" s="226"/>
      <c r="IC168" s="226"/>
      <c r="ID168" s="226"/>
      <c r="IE168" s="226"/>
      <c r="IF168" s="226"/>
      <c r="IG168" s="226"/>
      <c r="IH168" s="226"/>
      <c r="II168" s="226"/>
      <c r="IJ168" s="226"/>
      <c r="IK168" s="226"/>
      <c r="IL168" s="226"/>
      <c r="IM168" s="226"/>
      <c r="IN168" s="226"/>
      <c r="IO168" s="226"/>
      <c r="IP168" s="226"/>
      <c r="IQ168" s="226"/>
      <c r="IR168" s="226"/>
      <c r="IS168" s="226"/>
      <c r="IT168" s="226"/>
      <c r="IU168" s="226"/>
      <c r="IV168" s="226"/>
      <c r="IW168" s="226"/>
    </row>
    <row r="169" spans="1:257" s="209" customFormat="1" ht="30" customHeight="1" x14ac:dyDescent="0.3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  <c r="BI169" s="226"/>
      <c r="BJ169" s="226"/>
      <c r="BK169" s="226"/>
      <c r="BL169" s="226"/>
      <c r="BM169" s="226"/>
      <c r="BN169" s="226"/>
      <c r="BO169" s="226"/>
      <c r="BP169" s="226"/>
      <c r="BQ169" s="226"/>
      <c r="BR169" s="226"/>
      <c r="BS169" s="226"/>
      <c r="BT169" s="226"/>
      <c r="BU169" s="226"/>
      <c r="BV169" s="226"/>
      <c r="BW169" s="226"/>
      <c r="BX169" s="226"/>
      <c r="BY169" s="226"/>
      <c r="BZ169" s="226"/>
      <c r="CA169" s="226"/>
      <c r="CB169" s="226"/>
      <c r="CC169" s="226"/>
      <c r="CD169" s="226"/>
      <c r="CE169" s="226"/>
      <c r="CF169" s="226"/>
      <c r="CG169" s="226"/>
      <c r="CH169" s="226"/>
      <c r="CI169" s="226"/>
      <c r="CJ169" s="226"/>
      <c r="CK169" s="226"/>
      <c r="CL169" s="226"/>
      <c r="CM169" s="226"/>
      <c r="CN169" s="226"/>
      <c r="CO169" s="226"/>
      <c r="CP169" s="226"/>
      <c r="CQ169" s="226"/>
      <c r="CR169" s="226"/>
      <c r="CS169" s="226"/>
      <c r="CT169" s="226"/>
      <c r="CU169" s="226"/>
      <c r="CV169" s="226"/>
      <c r="CW169" s="226"/>
      <c r="CX169" s="226"/>
      <c r="CY169" s="226"/>
      <c r="CZ169" s="226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  <c r="EF169" s="226"/>
      <c r="EG169" s="226"/>
      <c r="EH169" s="226"/>
      <c r="EI169" s="226"/>
      <c r="EJ169" s="226"/>
      <c r="EK169" s="226"/>
      <c r="EL169" s="226"/>
      <c r="EM169" s="226"/>
      <c r="EN169" s="226"/>
      <c r="EO169" s="226"/>
      <c r="EP169" s="226"/>
      <c r="EQ169" s="226"/>
      <c r="ER169" s="226"/>
      <c r="ES169" s="226"/>
      <c r="ET169" s="226"/>
      <c r="EU169" s="226"/>
      <c r="EV169" s="226"/>
      <c r="EW169" s="226"/>
      <c r="EX169" s="226"/>
      <c r="EY169" s="226"/>
      <c r="EZ169" s="226"/>
      <c r="FA169" s="226"/>
      <c r="FB169" s="226"/>
      <c r="FC169" s="226"/>
      <c r="FD169" s="226"/>
      <c r="FE169" s="226"/>
      <c r="FF169" s="226"/>
      <c r="FG169" s="226"/>
      <c r="FH169" s="226"/>
      <c r="FI169" s="226"/>
      <c r="FJ169" s="226"/>
      <c r="FK169" s="226"/>
      <c r="FL169" s="226"/>
      <c r="FM169" s="226"/>
      <c r="FN169" s="226"/>
      <c r="FO169" s="226"/>
      <c r="FP169" s="226"/>
      <c r="FQ169" s="226"/>
      <c r="FR169" s="226"/>
      <c r="FS169" s="226"/>
      <c r="FT169" s="226"/>
      <c r="FU169" s="226"/>
      <c r="FV169" s="226"/>
      <c r="FW169" s="226"/>
      <c r="FX169" s="226"/>
      <c r="FY169" s="226"/>
      <c r="FZ169" s="226"/>
      <c r="GA169" s="226"/>
      <c r="GB169" s="226"/>
      <c r="GC169" s="226"/>
      <c r="GD169" s="226"/>
      <c r="GE169" s="226"/>
      <c r="GF169" s="226"/>
      <c r="GG169" s="226"/>
      <c r="GH169" s="226"/>
      <c r="GI169" s="226"/>
      <c r="GJ169" s="226"/>
      <c r="GK169" s="226"/>
      <c r="GL169" s="226"/>
      <c r="GM169" s="226"/>
      <c r="GN169" s="226"/>
      <c r="GO169" s="226"/>
      <c r="GP169" s="226"/>
      <c r="GQ169" s="226"/>
      <c r="GR169" s="226"/>
      <c r="GS169" s="226"/>
      <c r="GT169" s="226"/>
      <c r="GU169" s="226"/>
      <c r="GV169" s="226"/>
      <c r="GW169" s="226"/>
      <c r="GX169" s="226"/>
      <c r="GY169" s="226"/>
      <c r="GZ169" s="226"/>
      <c r="HA169" s="226"/>
      <c r="HB169" s="226"/>
      <c r="HC169" s="226"/>
      <c r="HD169" s="226"/>
      <c r="HE169" s="226"/>
      <c r="HF169" s="226"/>
      <c r="HG169" s="226"/>
      <c r="HH169" s="226"/>
      <c r="HI169" s="226"/>
      <c r="HJ169" s="226"/>
      <c r="HK169" s="226"/>
      <c r="HL169" s="226"/>
      <c r="HM169" s="226"/>
      <c r="HN169" s="226"/>
      <c r="HO169" s="226"/>
      <c r="HP169" s="226"/>
      <c r="HQ169" s="226"/>
      <c r="HR169" s="226"/>
      <c r="HS169" s="226"/>
      <c r="HT169" s="226"/>
      <c r="HU169" s="226"/>
      <c r="HV169" s="226"/>
      <c r="HW169" s="226"/>
      <c r="HX169" s="226"/>
      <c r="HY169" s="226"/>
      <c r="HZ169" s="226"/>
      <c r="IA169" s="226"/>
      <c r="IB169" s="226"/>
      <c r="IC169" s="226"/>
      <c r="ID169" s="226"/>
      <c r="IE169" s="226"/>
      <c r="IF169" s="226"/>
      <c r="IG169" s="226"/>
      <c r="IH169" s="226"/>
      <c r="II169" s="226"/>
      <c r="IJ169" s="226"/>
      <c r="IK169" s="226"/>
      <c r="IL169" s="226"/>
      <c r="IM169" s="226"/>
      <c r="IN169" s="226"/>
      <c r="IO169" s="226"/>
      <c r="IP169" s="226"/>
      <c r="IQ169" s="226"/>
      <c r="IR169" s="226"/>
      <c r="IS169" s="226"/>
      <c r="IT169" s="226"/>
      <c r="IU169" s="226"/>
      <c r="IV169" s="226"/>
      <c r="IW169" s="226"/>
    </row>
    <row r="170" spans="1:257" s="209" customFormat="1" ht="30" customHeight="1" x14ac:dyDescent="0.3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  <c r="EF170" s="226"/>
      <c r="EG170" s="226"/>
      <c r="EH170" s="226"/>
      <c r="EI170" s="226"/>
      <c r="EJ170" s="226"/>
      <c r="EK170" s="226"/>
      <c r="EL170" s="226"/>
      <c r="EM170" s="226"/>
      <c r="EN170" s="226"/>
      <c r="EO170" s="226"/>
      <c r="EP170" s="226"/>
      <c r="EQ170" s="226"/>
      <c r="ER170" s="226"/>
      <c r="ES170" s="226"/>
      <c r="ET170" s="226"/>
      <c r="EU170" s="226"/>
      <c r="EV170" s="226"/>
      <c r="EW170" s="226"/>
      <c r="EX170" s="226"/>
      <c r="EY170" s="226"/>
      <c r="EZ170" s="226"/>
      <c r="FA170" s="226"/>
      <c r="FB170" s="226"/>
      <c r="FC170" s="226"/>
      <c r="FD170" s="226"/>
      <c r="FE170" s="226"/>
      <c r="FF170" s="226"/>
      <c r="FG170" s="226"/>
      <c r="FH170" s="226"/>
      <c r="FI170" s="226"/>
      <c r="FJ170" s="226"/>
      <c r="FK170" s="226"/>
      <c r="FL170" s="226"/>
      <c r="FM170" s="226"/>
      <c r="FN170" s="226"/>
      <c r="FO170" s="226"/>
      <c r="FP170" s="226"/>
      <c r="FQ170" s="226"/>
      <c r="FR170" s="226"/>
      <c r="FS170" s="226"/>
      <c r="FT170" s="226"/>
      <c r="FU170" s="226"/>
      <c r="FV170" s="226"/>
      <c r="FW170" s="226"/>
      <c r="FX170" s="226"/>
      <c r="FY170" s="226"/>
      <c r="FZ170" s="226"/>
      <c r="GA170" s="226"/>
      <c r="GB170" s="226"/>
      <c r="GC170" s="226"/>
      <c r="GD170" s="226"/>
      <c r="GE170" s="226"/>
      <c r="GF170" s="226"/>
      <c r="GG170" s="226"/>
      <c r="GH170" s="226"/>
      <c r="GI170" s="226"/>
      <c r="GJ170" s="226"/>
      <c r="GK170" s="226"/>
      <c r="GL170" s="226"/>
      <c r="GM170" s="226"/>
      <c r="GN170" s="226"/>
      <c r="GO170" s="226"/>
      <c r="GP170" s="226"/>
      <c r="GQ170" s="226"/>
      <c r="GR170" s="226"/>
      <c r="GS170" s="226"/>
      <c r="GT170" s="226"/>
      <c r="GU170" s="226"/>
      <c r="GV170" s="226"/>
      <c r="GW170" s="226"/>
      <c r="GX170" s="226"/>
      <c r="GY170" s="226"/>
      <c r="GZ170" s="226"/>
      <c r="HA170" s="226"/>
      <c r="HB170" s="226"/>
      <c r="HC170" s="226"/>
      <c r="HD170" s="226"/>
      <c r="HE170" s="226"/>
      <c r="HF170" s="226"/>
      <c r="HG170" s="226"/>
      <c r="HH170" s="226"/>
      <c r="HI170" s="226"/>
      <c r="HJ170" s="226"/>
      <c r="HK170" s="226"/>
      <c r="HL170" s="226"/>
      <c r="HM170" s="226"/>
      <c r="HN170" s="226"/>
      <c r="HO170" s="226"/>
      <c r="HP170" s="226"/>
      <c r="HQ170" s="226"/>
      <c r="HR170" s="226"/>
      <c r="HS170" s="226"/>
      <c r="HT170" s="226"/>
      <c r="HU170" s="226"/>
      <c r="HV170" s="226"/>
      <c r="HW170" s="226"/>
      <c r="HX170" s="226"/>
      <c r="HY170" s="226"/>
      <c r="HZ170" s="226"/>
      <c r="IA170" s="226"/>
      <c r="IB170" s="226"/>
      <c r="IC170" s="226"/>
      <c r="ID170" s="226"/>
      <c r="IE170" s="226"/>
      <c r="IF170" s="226"/>
      <c r="IG170" s="226"/>
      <c r="IH170" s="226"/>
      <c r="II170" s="226"/>
      <c r="IJ170" s="226"/>
      <c r="IK170" s="226"/>
      <c r="IL170" s="226"/>
      <c r="IM170" s="226"/>
      <c r="IN170" s="226"/>
      <c r="IO170" s="226"/>
      <c r="IP170" s="226"/>
      <c r="IQ170" s="226"/>
      <c r="IR170" s="226"/>
      <c r="IS170" s="226"/>
      <c r="IT170" s="226"/>
      <c r="IU170" s="226"/>
      <c r="IV170" s="226"/>
      <c r="IW170" s="226"/>
    </row>
    <row r="171" spans="1:257" s="209" customFormat="1" ht="30" customHeight="1" x14ac:dyDescent="0.3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  <c r="EF171" s="226"/>
      <c r="EG171" s="226"/>
      <c r="EH171" s="226"/>
      <c r="EI171" s="226"/>
      <c r="EJ171" s="226"/>
      <c r="EK171" s="226"/>
      <c r="EL171" s="226"/>
      <c r="EM171" s="226"/>
      <c r="EN171" s="226"/>
      <c r="EO171" s="226"/>
      <c r="EP171" s="226"/>
      <c r="EQ171" s="226"/>
      <c r="ER171" s="226"/>
      <c r="ES171" s="226"/>
      <c r="ET171" s="226"/>
      <c r="EU171" s="226"/>
      <c r="EV171" s="226"/>
      <c r="EW171" s="226"/>
      <c r="EX171" s="226"/>
      <c r="EY171" s="226"/>
      <c r="EZ171" s="226"/>
      <c r="FA171" s="226"/>
      <c r="FB171" s="226"/>
      <c r="FC171" s="226"/>
      <c r="FD171" s="226"/>
      <c r="FE171" s="226"/>
      <c r="FF171" s="226"/>
      <c r="FG171" s="226"/>
      <c r="FH171" s="226"/>
      <c r="FI171" s="226"/>
      <c r="FJ171" s="226"/>
      <c r="FK171" s="226"/>
      <c r="FL171" s="226"/>
      <c r="FM171" s="226"/>
      <c r="FN171" s="226"/>
      <c r="FO171" s="226"/>
      <c r="FP171" s="226"/>
      <c r="FQ171" s="226"/>
      <c r="FR171" s="226"/>
      <c r="FS171" s="226"/>
      <c r="FT171" s="226"/>
      <c r="FU171" s="226"/>
      <c r="FV171" s="226"/>
      <c r="FW171" s="226"/>
      <c r="FX171" s="226"/>
      <c r="FY171" s="226"/>
      <c r="FZ171" s="226"/>
      <c r="GA171" s="226"/>
      <c r="GB171" s="226"/>
      <c r="GC171" s="226"/>
      <c r="GD171" s="226"/>
      <c r="GE171" s="226"/>
      <c r="GF171" s="226"/>
      <c r="GG171" s="226"/>
      <c r="GH171" s="226"/>
      <c r="GI171" s="226"/>
      <c r="GJ171" s="226"/>
      <c r="GK171" s="226"/>
      <c r="GL171" s="226"/>
      <c r="GM171" s="226"/>
      <c r="GN171" s="226"/>
      <c r="GO171" s="226"/>
      <c r="GP171" s="226"/>
      <c r="GQ171" s="226"/>
      <c r="GR171" s="226"/>
      <c r="GS171" s="226"/>
      <c r="GT171" s="226"/>
      <c r="GU171" s="226"/>
      <c r="GV171" s="226"/>
      <c r="GW171" s="226"/>
      <c r="GX171" s="226"/>
      <c r="GY171" s="226"/>
      <c r="GZ171" s="226"/>
      <c r="HA171" s="226"/>
      <c r="HB171" s="226"/>
      <c r="HC171" s="226"/>
      <c r="HD171" s="226"/>
      <c r="HE171" s="226"/>
      <c r="HF171" s="226"/>
      <c r="HG171" s="226"/>
      <c r="HH171" s="226"/>
      <c r="HI171" s="226"/>
      <c r="HJ171" s="226"/>
      <c r="HK171" s="226"/>
      <c r="HL171" s="226"/>
      <c r="HM171" s="226"/>
      <c r="HN171" s="226"/>
      <c r="HO171" s="226"/>
      <c r="HP171" s="226"/>
      <c r="HQ171" s="226"/>
      <c r="HR171" s="226"/>
      <c r="HS171" s="226"/>
      <c r="HT171" s="226"/>
      <c r="HU171" s="226"/>
      <c r="HV171" s="226"/>
      <c r="HW171" s="226"/>
      <c r="HX171" s="226"/>
      <c r="HY171" s="226"/>
      <c r="HZ171" s="226"/>
      <c r="IA171" s="226"/>
      <c r="IB171" s="226"/>
      <c r="IC171" s="226"/>
      <c r="ID171" s="226"/>
      <c r="IE171" s="226"/>
      <c r="IF171" s="226"/>
      <c r="IG171" s="226"/>
      <c r="IH171" s="226"/>
      <c r="II171" s="226"/>
      <c r="IJ171" s="226"/>
      <c r="IK171" s="226"/>
      <c r="IL171" s="226"/>
      <c r="IM171" s="226"/>
      <c r="IN171" s="226"/>
      <c r="IO171" s="226"/>
      <c r="IP171" s="226"/>
      <c r="IQ171" s="226"/>
      <c r="IR171" s="226"/>
      <c r="IS171" s="226"/>
      <c r="IT171" s="226"/>
      <c r="IU171" s="226"/>
      <c r="IV171" s="226"/>
      <c r="IW171" s="226"/>
    </row>
    <row r="172" spans="1:257" s="209" customFormat="1" ht="30" customHeight="1" x14ac:dyDescent="0.3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  <c r="ER172" s="226"/>
      <c r="ES172" s="226"/>
      <c r="ET172" s="226"/>
      <c r="EU172" s="226"/>
      <c r="EV172" s="226"/>
      <c r="EW172" s="226"/>
      <c r="EX172" s="226"/>
      <c r="EY172" s="226"/>
      <c r="EZ172" s="226"/>
      <c r="FA172" s="226"/>
      <c r="FB172" s="226"/>
      <c r="FC172" s="226"/>
      <c r="FD172" s="226"/>
      <c r="FE172" s="226"/>
      <c r="FF172" s="226"/>
      <c r="FG172" s="226"/>
      <c r="FH172" s="226"/>
      <c r="FI172" s="226"/>
      <c r="FJ172" s="226"/>
      <c r="FK172" s="226"/>
      <c r="FL172" s="226"/>
      <c r="FM172" s="226"/>
      <c r="FN172" s="226"/>
      <c r="FO172" s="226"/>
      <c r="FP172" s="226"/>
      <c r="FQ172" s="226"/>
      <c r="FR172" s="226"/>
      <c r="FS172" s="226"/>
      <c r="FT172" s="226"/>
      <c r="FU172" s="226"/>
      <c r="FV172" s="226"/>
      <c r="FW172" s="226"/>
      <c r="FX172" s="226"/>
      <c r="FY172" s="226"/>
      <c r="FZ172" s="226"/>
      <c r="GA172" s="226"/>
      <c r="GB172" s="226"/>
      <c r="GC172" s="226"/>
      <c r="GD172" s="226"/>
      <c r="GE172" s="226"/>
      <c r="GF172" s="226"/>
      <c r="GG172" s="226"/>
      <c r="GH172" s="226"/>
      <c r="GI172" s="226"/>
      <c r="GJ172" s="226"/>
      <c r="GK172" s="226"/>
      <c r="GL172" s="226"/>
      <c r="GM172" s="226"/>
      <c r="GN172" s="226"/>
      <c r="GO172" s="226"/>
      <c r="GP172" s="226"/>
      <c r="GQ172" s="226"/>
      <c r="GR172" s="226"/>
      <c r="GS172" s="226"/>
      <c r="GT172" s="226"/>
      <c r="GU172" s="226"/>
      <c r="GV172" s="226"/>
      <c r="GW172" s="226"/>
      <c r="GX172" s="226"/>
      <c r="GY172" s="226"/>
      <c r="GZ172" s="226"/>
      <c r="HA172" s="226"/>
      <c r="HB172" s="226"/>
      <c r="HC172" s="226"/>
      <c r="HD172" s="226"/>
      <c r="HE172" s="226"/>
      <c r="HF172" s="226"/>
      <c r="HG172" s="226"/>
      <c r="HH172" s="226"/>
      <c r="HI172" s="226"/>
      <c r="HJ172" s="226"/>
      <c r="HK172" s="226"/>
      <c r="HL172" s="226"/>
      <c r="HM172" s="226"/>
      <c r="HN172" s="226"/>
      <c r="HO172" s="226"/>
      <c r="HP172" s="226"/>
      <c r="HQ172" s="226"/>
      <c r="HR172" s="226"/>
      <c r="HS172" s="226"/>
      <c r="HT172" s="226"/>
      <c r="HU172" s="226"/>
      <c r="HV172" s="226"/>
      <c r="HW172" s="226"/>
      <c r="HX172" s="226"/>
      <c r="HY172" s="226"/>
      <c r="HZ172" s="226"/>
      <c r="IA172" s="226"/>
      <c r="IB172" s="226"/>
      <c r="IC172" s="226"/>
      <c r="ID172" s="226"/>
      <c r="IE172" s="226"/>
      <c r="IF172" s="226"/>
      <c r="IG172" s="226"/>
      <c r="IH172" s="226"/>
      <c r="II172" s="226"/>
      <c r="IJ172" s="226"/>
      <c r="IK172" s="226"/>
      <c r="IL172" s="226"/>
      <c r="IM172" s="226"/>
      <c r="IN172" s="226"/>
      <c r="IO172" s="226"/>
      <c r="IP172" s="226"/>
      <c r="IQ172" s="226"/>
      <c r="IR172" s="226"/>
      <c r="IS172" s="226"/>
      <c r="IT172" s="226"/>
      <c r="IU172" s="226"/>
      <c r="IV172" s="226"/>
      <c r="IW172" s="226"/>
    </row>
    <row r="173" spans="1:257" s="209" customFormat="1" ht="30" customHeight="1" x14ac:dyDescent="0.3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  <c r="ER173" s="226"/>
      <c r="ES173" s="226"/>
      <c r="ET173" s="226"/>
      <c r="EU173" s="226"/>
      <c r="EV173" s="226"/>
      <c r="EW173" s="226"/>
      <c r="EX173" s="226"/>
      <c r="EY173" s="226"/>
      <c r="EZ173" s="226"/>
      <c r="FA173" s="226"/>
      <c r="FB173" s="226"/>
      <c r="FC173" s="226"/>
      <c r="FD173" s="226"/>
      <c r="FE173" s="226"/>
      <c r="FF173" s="226"/>
      <c r="FG173" s="226"/>
      <c r="FH173" s="226"/>
      <c r="FI173" s="226"/>
      <c r="FJ173" s="226"/>
      <c r="FK173" s="226"/>
      <c r="FL173" s="226"/>
      <c r="FM173" s="226"/>
      <c r="FN173" s="226"/>
      <c r="FO173" s="226"/>
      <c r="FP173" s="226"/>
      <c r="FQ173" s="226"/>
      <c r="FR173" s="226"/>
      <c r="FS173" s="226"/>
      <c r="FT173" s="226"/>
      <c r="FU173" s="226"/>
      <c r="FV173" s="226"/>
      <c r="FW173" s="226"/>
      <c r="FX173" s="226"/>
      <c r="FY173" s="226"/>
      <c r="FZ173" s="226"/>
      <c r="GA173" s="226"/>
      <c r="GB173" s="226"/>
      <c r="GC173" s="226"/>
      <c r="GD173" s="226"/>
      <c r="GE173" s="226"/>
      <c r="GF173" s="226"/>
      <c r="GG173" s="226"/>
      <c r="GH173" s="226"/>
      <c r="GI173" s="226"/>
      <c r="GJ173" s="226"/>
      <c r="GK173" s="226"/>
      <c r="GL173" s="226"/>
      <c r="GM173" s="226"/>
      <c r="GN173" s="226"/>
      <c r="GO173" s="226"/>
      <c r="GP173" s="226"/>
      <c r="GQ173" s="226"/>
      <c r="GR173" s="226"/>
      <c r="GS173" s="226"/>
      <c r="GT173" s="226"/>
      <c r="GU173" s="226"/>
      <c r="GV173" s="226"/>
      <c r="GW173" s="226"/>
      <c r="GX173" s="226"/>
      <c r="GY173" s="226"/>
      <c r="GZ173" s="226"/>
      <c r="HA173" s="226"/>
      <c r="HB173" s="226"/>
      <c r="HC173" s="226"/>
      <c r="HD173" s="226"/>
      <c r="HE173" s="226"/>
      <c r="HF173" s="226"/>
      <c r="HG173" s="226"/>
      <c r="HH173" s="226"/>
      <c r="HI173" s="226"/>
      <c r="HJ173" s="226"/>
      <c r="HK173" s="226"/>
      <c r="HL173" s="226"/>
      <c r="HM173" s="226"/>
      <c r="HN173" s="226"/>
      <c r="HO173" s="226"/>
      <c r="HP173" s="226"/>
      <c r="HQ173" s="226"/>
      <c r="HR173" s="226"/>
      <c r="HS173" s="226"/>
      <c r="HT173" s="226"/>
      <c r="HU173" s="226"/>
      <c r="HV173" s="226"/>
      <c r="HW173" s="226"/>
      <c r="HX173" s="226"/>
      <c r="HY173" s="226"/>
      <c r="HZ173" s="226"/>
      <c r="IA173" s="226"/>
      <c r="IB173" s="226"/>
      <c r="IC173" s="226"/>
      <c r="ID173" s="226"/>
      <c r="IE173" s="226"/>
      <c r="IF173" s="226"/>
      <c r="IG173" s="226"/>
      <c r="IH173" s="226"/>
      <c r="II173" s="226"/>
      <c r="IJ173" s="226"/>
      <c r="IK173" s="226"/>
      <c r="IL173" s="226"/>
      <c r="IM173" s="226"/>
      <c r="IN173" s="226"/>
      <c r="IO173" s="226"/>
      <c r="IP173" s="226"/>
      <c r="IQ173" s="226"/>
      <c r="IR173" s="226"/>
      <c r="IS173" s="226"/>
      <c r="IT173" s="226"/>
      <c r="IU173" s="226"/>
      <c r="IV173" s="226"/>
      <c r="IW173" s="226"/>
    </row>
    <row r="174" spans="1:257" s="209" customFormat="1" ht="30" customHeight="1" x14ac:dyDescent="0.3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  <c r="ER174" s="226"/>
      <c r="ES174" s="226"/>
      <c r="ET174" s="226"/>
      <c r="EU174" s="226"/>
      <c r="EV174" s="226"/>
      <c r="EW174" s="226"/>
      <c r="EX174" s="226"/>
      <c r="EY174" s="226"/>
      <c r="EZ174" s="226"/>
      <c r="FA174" s="226"/>
      <c r="FB174" s="226"/>
      <c r="FC174" s="226"/>
      <c r="FD174" s="226"/>
      <c r="FE174" s="226"/>
      <c r="FF174" s="226"/>
      <c r="FG174" s="226"/>
      <c r="FH174" s="226"/>
      <c r="FI174" s="226"/>
      <c r="FJ174" s="226"/>
      <c r="FK174" s="226"/>
      <c r="FL174" s="226"/>
      <c r="FM174" s="226"/>
      <c r="FN174" s="226"/>
      <c r="FO174" s="226"/>
      <c r="FP174" s="226"/>
      <c r="FQ174" s="226"/>
      <c r="FR174" s="226"/>
      <c r="FS174" s="226"/>
      <c r="FT174" s="226"/>
      <c r="FU174" s="226"/>
      <c r="FV174" s="226"/>
      <c r="FW174" s="226"/>
      <c r="FX174" s="226"/>
      <c r="FY174" s="226"/>
      <c r="FZ174" s="226"/>
      <c r="GA174" s="226"/>
      <c r="GB174" s="226"/>
      <c r="GC174" s="226"/>
      <c r="GD174" s="226"/>
      <c r="GE174" s="226"/>
      <c r="GF174" s="226"/>
      <c r="GG174" s="226"/>
      <c r="GH174" s="226"/>
      <c r="GI174" s="226"/>
      <c r="GJ174" s="226"/>
      <c r="GK174" s="226"/>
      <c r="GL174" s="226"/>
      <c r="GM174" s="226"/>
      <c r="GN174" s="226"/>
      <c r="GO174" s="226"/>
      <c r="GP174" s="226"/>
      <c r="GQ174" s="226"/>
      <c r="GR174" s="226"/>
      <c r="GS174" s="226"/>
      <c r="GT174" s="226"/>
      <c r="GU174" s="226"/>
      <c r="GV174" s="226"/>
      <c r="GW174" s="226"/>
      <c r="GX174" s="226"/>
      <c r="GY174" s="226"/>
      <c r="GZ174" s="226"/>
      <c r="HA174" s="226"/>
      <c r="HB174" s="226"/>
      <c r="HC174" s="226"/>
      <c r="HD174" s="226"/>
      <c r="HE174" s="226"/>
      <c r="HF174" s="226"/>
      <c r="HG174" s="226"/>
      <c r="HH174" s="226"/>
      <c r="HI174" s="226"/>
      <c r="HJ174" s="226"/>
      <c r="HK174" s="226"/>
      <c r="HL174" s="226"/>
      <c r="HM174" s="226"/>
      <c r="HN174" s="226"/>
      <c r="HO174" s="226"/>
      <c r="HP174" s="226"/>
      <c r="HQ174" s="226"/>
      <c r="HR174" s="226"/>
      <c r="HS174" s="226"/>
      <c r="HT174" s="226"/>
      <c r="HU174" s="226"/>
      <c r="HV174" s="226"/>
      <c r="HW174" s="226"/>
      <c r="HX174" s="226"/>
      <c r="HY174" s="226"/>
      <c r="HZ174" s="226"/>
      <c r="IA174" s="226"/>
      <c r="IB174" s="226"/>
      <c r="IC174" s="226"/>
      <c r="ID174" s="226"/>
      <c r="IE174" s="226"/>
      <c r="IF174" s="226"/>
      <c r="IG174" s="226"/>
      <c r="IH174" s="226"/>
      <c r="II174" s="226"/>
      <c r="IJ174" s="226"/>
      <c r="IK174" s="226"/>
      <c r="IL174" s="226"/>
      <c r="IM174" s="226"/>
      <c r="IN174" s="226"/>
      <c r="IO174" s="226"/>
      <c r="IP174" s="226"/>
      <c r="IQ174" s="226"/>
      <c r="IR174" s="226"/>
      <c r="IS174" s="226"/>
      <c r="IT174" s="226"/>
      <c r="IU174" s="226"/>
      <c r="IV174" s="226"/>
      <c r="IW174" s="226"/>
    </row>
    <row r="175" spans="1:257" s="209" customFormat="1" ht="30" customHeight="1" x14ac:dyDescent="0.3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  <c r="ER175" s="226"/>
      <c r="ES175" s="226"/>
      <c r="ET175" s="226"/>
      <c r="EU175" s="226"/>
      <c r="EV175" s="226"/>
      <c r="EW175" s="226"/>
      <c r="EX175" s="226"/>
      <c r="EY175" s="226"/>
      <c r="EZ175" s="226"/>
      <c r="FA175" s="226"/>
      <c r="FB175" s="226"/>
      <c r="FC175" s="226"/>
      <c r="FD175" s="226"/>
      <c r="FE175" s="226"/>
      <c r="FF175" s="226"/>
      <c r="FG175" s="226"/>
      <c r="FH175" s="226"/>
      <c r="FI175" s="226"/>
      <c r="FJ175" s="226"/>
      <c r="FK175" s="226"/>
      <c r="FL175" s="226"/>
      <c r="FM175" s="226"/>
      <c r="FN175" s="226"/>
      <c r="FO175" s="226"/>
      <c r="FP175" s="226"/>
      <c r="FQ175" s="226"/>
      <c r="FR175" s="226"/>
      <c r="FS175" s="226"/>
      <c r="FT175" s="226"/>
      <c r="FU175" s="226"/>
      <c r="FV175" s="226"/>
      <c r="FW175" s="226"/>
      <c r="FX175" s="226"/>
      <c r="FY175" s="226"/>
      <c r="FZ175" s="226"/>
      <c r="GA175" s="226"/>
      <c r="GB175" s="226"/>
      <c r="GC175" s="226"/>
      <c r="GD175" s="226"/>
      <c r="GE175" s="226"/>
      <c r="GF175" s="226"/>
      <c r="GG175" s="226"/>
      <c r="GH175" s="226"/>
      <c r="GI175" s="226"/>
      <c r="GJ175" s="226"/>
      <c r="GK175" s="226"/>
      <c r="GL175" s="226"/>
      <c r="GM175" s="226"/>
      <c r="GN175" s="226"/>
      <c r="GO175" s="226"/>
      <c r="GP175" s="226"/>
      <c r="GQ175" s="226"/>
      <c r="GR175" s="226"/>
      <c r="GS175" s="226"/>
      <c r="GT175" s="226"/>
      <c r="GU175" s="226"/>
      <c r="GV175" s="226"/>
      <c r="GW175" s="226"/>
      <c r="GX175" s="226"/>
      <c r="GY175" s="226"/>
      <c r="GZ175" s="226"/>
      <c r="HA175" s="226"/>
      <c r="HB175" s="226"/>
      <c r="HC175" s="226"/>
      <c r="HD175" s="226"/>
      <c r="HE175" s="226"/>
      <c r="HF175" s="226"/>
      <c r="HG175" s="226"/>
      <c r="HH175" s="226"/>
      <c r="HI175" s="226"/>
      <c r="HJ175" s="226"/>
      <c r="HK175" s="226"/>
      <c r="HL175" s="226"/>
      <c r="HM175" s="226"/>
      <c r="HN175" s="226"/>
      <c r="HO175" s="226"/>
      <c r="HP175" s="226"/>
      <c r="HQ175" s="226"/>
      <c r="HR175" s="226"/>
      <c r="HS175" s="226"/>
      <c r="HT175" s="226"/>
      <c r="HU175" s="226"/>
      <c r="HV175" s="226"/>
      <c r="HW175" s="226"/>
      <c r="HX175" s="226"/>
      <c r="HY175" s="226"/>
      <c r="HZ175" s="226"/>
      <c r="IA175" s="226"/>
      <c r="IB175" s="226"/>
      <c r="IC175" s="226"/>
      <c r="ID175" s="226"/>
      <c r="IE175" s="226"/>
      <c r="IF175" s="226"/>
      <c r="IG175" s="226"/>
      <c r="IH175" s="226"/>
      <c r="II175" s="226"/>
      <c r="IJ175" s="226"/>
      <c r="IK175" s="226"/>
      <c r="IL175" s="226"/>
      <c r="IM175" s="226"/>
      <c r="IN175" s="226"/>
      <c r="IO175" s="226"/>
      <c r="IP175" s="226"/>
      <c r="IQ175" s="226"/>
      <c r="IR175" s="226"/>
      <c r="IS175" s="226"/>
      <c r="IT175" s="226"/>
      <c r="IU175" s="226"/>
      <c r="IV175" s="226"/>
      <c r="IW175" s="226"/>
    </row>
    <row r="176" spans="1:257" s="209" customFormat="1" ht="30" customHeight="1" x14ac:dyDescent="0.3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226"/>
      <c r="BQ176" s="226"/>
      <c r="BR176" s="226"/>
      <c r="BS176" s="226"/>
      <c r="BT176" s="226"/>
      <c r="BU176" s="226"/>
      <c r="BV176" s="226"/>
      <c r="BW176" s="226"/>
      <c r="BX176" s="226"/>
      <c r="BY176" s="226"/>
      <c r="BZ176" s="226"/>
      <c r="CA176" s="226"/>
      <c r="CB176" s="226"/>
      <c r="CC176" s="226"/>
      <c r="CD176" s="226"/>
      <c r="CE176" s="226"/>
      <c r="CF176" s="226"/>
      <c r="CG176" s="226"/>
      <c r="CH176" s="226"/>
      <c r="CI176" s="226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  <c r="EF176" s="226"/>
      <c r="EG176" s="226"/>
      <c r="EH176" s="226"/>
      <c r="EI176" s="226"/>
      <c r="EJ176" s="226"/>
      <c r="EK176" s="226"/>
      <c r="EL176" s="226"/>
      <c r="EM176" s="226"/>
      <c r="EN176" s="226"/>
      <c r="EO176" s="226"/>
      <c r="EP176" s="226"/>
      <c r="EQ176" s="226"/>
      <c r="ER176" s="226"/>
      <c r="ES176" s="226"/>
      <c r="ET176" s="226"/>
      <c r="EU176" s="226"/>
      <c r="EV176" s="226"/>
      <c r="EW176" s="226"/>
      <c r="EX176" s="226"/>
      <c r="EY176" s="226"/>
      <c r="EZ176" s="226"/>
      <c r="FA176" s="226"/>
      <c r="FB176" s="226"/>
      <c r="FC176" s="226"/>
      <c r="FD176" s="226"/>
      <c r="FE176" s="226"/>
      <c r="FF176" s="226"/>
      <c r="FG176" s="226"/>
      <c r="FH176" s="226"/>
      <c r="FI176" s="226"/>
      <c r="FJ176" s="226"/>
      <c r="FK176" s="226"/>
      <c r="FL176" s="226"/>
      <c r="FM176" s="226"/>
      <c r="FN176" s="226"/>
      <c r="FO176" s="226"/>
      <c r="FP176" s="226"/>
      <c r="FQ176" s="226"/>
      <c r="FR176" s="226"/>
      <c r="FS176" s="226"/>
      <c r="FT176" s="226"/>
      <c r="FU176" s="226"/>
      <c r="FV176" s="226"/>
      <c r="FW176" s="226"/>
      <c r="FX176" s="226"/>
      <c r="FY176" s="226"/>
      <c r="FZ176" s="226"/>
      <c r="GA176" s="226"/>
      <c r="GB176" s="226"/>
      <c r="GC176" s="226"/>
      <c r="GD176" s="226"/>
      <c r="GE176" s="226"/>
      <c r="GF176" s="226"/>
      <c r="GG176" s="226"/>
      <c r="GH176" s="226"/>
      <c r="GI176" s="226"/>
      <c r="GJ176" s="226"/>
      <c r="GK176" s="226"/>
      <c r="GL176" s="226"/>
      <c r="GM176" s="226"/>
      <c r="GN176" s="226"/>
      <c r="GO176" s="226"/>
      <c r="GP176" s="226"/>
      <c r="GQ176" s="226"/>
      <c r="GR176" s="226"/>
      <c r="GS176" s="226"/>
      <c r="GT176" s="226"/>
      <c r="GU176" s="226"/>
      <c r="GV176" s="226"/>
      <c r="GW176" s="226"/>
      <c r="GX176" s="226"/>
      <c r="GY176" s="226"/>
      <c r="GZ176" s="226"/>
      <c r="HA176" s="226"/>
      <c r="HB176" s="226"/>
      <c r="HC176" s="226"/>
      <c r="HD176" s="226"/>
      <c r="HE176" s="226"/>
      <c r="HF176" s="226"/>
      <c r="HG176" s="226"/>
      <c r="HH176" s="226"/>
      <c r="HI176" s="226"/>
      <c r="HJ176" s="226"/>
      <c r="HK176" s="226"/>
      <c r="HL176" s="226"/>
      <c r="HM176" s="226"/>
      <c r="HN176" s="226"/>
      <c r="HO176" s="226"/>
      <c r="HP176" s="226"/>
      <c r="HQ176" s="226"/>
      <c r="HR176" s="226"/>
      <c r="HS176" s="226"/>
      <c r="HT176" s="226"/>
      <c r="HU176" s="226"/>
      <c r="HV176" s="226"/>
      <c r="HW176" s="226"/>
      <c r="HX176" s="226"/>
      <c r="HY176" s="226"/>
      <c r="HZ176" s="226"/>
      <c r="IA176" s="226"/>
      <c r="IB176" s="226"/>
      <c r="IC176" s="226"/>
      <c r="ID176" s="226"/>
      <c r="IE176" s="226"/>
      <c r="IF176" s="226"/>
      <c r="IG176" s="226"/>
      <c r="IH176" s="226"/>
      <c r="II176" s="226"/>
      <c r="IJ176" s="226"/>
      <c r="IK176" s="226"/>
      <c r="IL176" s="226"/>
      <c r="IM176" s="226"/>
      <c r="IN176" s="226"/>
      <c r="IO176" s="226"/>
      <c r="IP176" s="226"/>
      <c r="IQ176" s="226"/>
      <c r="IR176" s="226"/>
      <c r="IS176" s="226"/>
      <c r="IT176" s="226"/>
      <c r="IU176" s="226"/>
      <c r="IV176" s="226"/>
      <c r="IW176" s="226"/>
    </row>
    <row r="177" spans="1:257" s="209" customFormat="1" ht="30" customHeight="1" x14ac:dyDescent="0.3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226"/>
      <c r="FI177" s="226"/>
      <c r="FJ177" s="226"/>
      <c r="FK177" s="226"/>
      <c r="FL177" s="226"/>
      <c r="FM177" s="226"/>
      <c r="FN177" s="226"/>
      <c r="FO177" s="226"/>
      <c r="FP177" s="226"/>
      <c r="FQ177" s="226"/>
      <c r="FR177" s="226"/>
      <c r="FS177" s="226"/>
      <c r="FT177" s="226"/>
      <c r="FU177" s="226"/>
      <c r="FV177" s="226"/>
      <c r="FW177" s="226"/>
      <c r="FX177" s="226"/>
      <c r="FY177" s="226"/>
      <c r="FZ177" s="226"/>
      <c r="GA177" s="226"/>
      <c r="GB177" s="226"/>
      <c r="GC177" s="226"/>
      <c r="GD177" s="226"/>
      <c r="GE177" s="226"/>
      <c r="GF177" s="226"/>
      <c r="GG177" s="226"/>
      <c r="GH177" s="226"/>
      <c r="GI177" s="226"/>
      <c r="GJ177" s="226"/>
      <c r="GK177" s="226"/>
      <c r="GL177" s="226"/>
      <c r="GM177" s="226"/>
      <c r="GN177" s="226"/>
      <c r="GO177" s="226"/>
      <c r="GP177" s="226"/>
      <c r="GQ177" s="226"/>
      <c r="GR177" s="226"/>
      <c r="GS177" s="226"/>
      <c r="GT177" s="226"/>
      <c r="GU177" s="226"/>
      <c r="GV177" s="226"/>
      <c r="GW177" s="226"/>
      <c r="GX177" s="226"/>
      <c r="GY177" s="226"/>
      <c r="GZ177" s="226"/>
      <c r="HA177" s="226"/>
      <c r="HB177" s="226"/>
      <c r="HC177" s="226"/>
      <c r="HD177" s="226"/>
      <c r="HE177" s="226"/>
      <c r="HF177" s="226"/>
      <c r="HG177" s="226"/>
      <c r="HH177" s="226"/>
      <c r="HI177" s="226"/>
      <c r="HJ177" s="226"/>
      <c r="HK177" s="226"/>
      <c r="HL177" s="226"/>
      <c r="HM177" s="226"/>
      <c r="HN177" s="226"/>
      <c r="HO177" s="226"/>
      <c r="HP177" s="226"/>
      <c r="HQ177" s="226"/>
      <c r="HR177" s="226"/>
      <c r="HS177" s="226"/>
      <c r="HT177" s="226"/>
      <c r="HU177" s="226"/>
      <c r="HV177" s="226"/>
      <c r="HW177" s="226"/>
      <c r="HX177" s="226"/>
      <c r="HY177" s="226"/>
      <c r="HZ177" s="226"/>
      <c r="IA177" s="226"/>
      <c r="IB177" s="226"/>
      <c r="IC177" s="226"/>
      <c r="ID177" s="226"/>
      <c r="IE177" s="226"/>
      <c r="IF177" s="226"/>
      <c r="IG177" s="226"/>
      <c r="IH177" s="226"/>
      <c r="II177" s="226"/>
      <c r="IJ177" s="226"/>
      <c r="IK177" s="226"/>
      <c r="IL177" s="226"/>
      <c r="IM177" s="226"/>
      <c r="IN177" s="226"/>
      <c r="IO177" s="226"/>
      <c r="IP177" s="226"/>
      <c r="IQ177" s="226"/>
      <c r="IR177" s="226"/>
      <c r="IS177" s="226"/>
      <c r="IT177" s="226"/>
      <c r="IU177" s="226"/>
      <c r="IV177" s="226"/>
      <c r="IW177" s="226"/>
    </row>
    <row r="178" spans="1:257" s="209" customFormat="1" ht="30" customHeight="1" x14ac:dyDescent="0.3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  <c r="EF178" s="226"/>
      <c r="EG178" s="226"/>
      <c r="EH178" s="226"/>
      <c r="EI178" s="226"/>
      <c r="EJ178" s="226"/>
      <c r="EK178" s="226"/>
      <c r="EL178" s="226"/>
      <c r="EM178" s="226"/>
      <c r="EN178" s="226"/>
      <c r="EO178" s="226"/>
      <c r="EP178" s="226"/>
      <c r="EQ178" s="226"/>
      <c r="ER178" s="226"/>
      <c r="ES178" s="226"/>
      <c r="ET178" s="226"/>
      <c r="EU178" s="226"/>
      <c r="EV178" s="226"/>
      <c r="EW178" s="226"/>
      <c r="EX178" s="226"/>
      <c r="EY178" s="226"/>
      <c r="EZ178" s="226"/>
      <c r="FA178" s="226"/>
      <c r="FB178" s="226"/>
      <c r="FC178" s="226"/>
      <c r="FD178" s="226"/>
      <c r="FE178" s="226"/>
      <c r="FF178" s="226"/>
      <c r="FG178" s="226"/>
      <c r="FH178" s="226"/>
      <c r="FI178" s="226"/>
      <c r="FJ178" s="226"/>
      <c r="FK178" s="226"/>
      <c r="FL178" s="226"/>
      <c r="FM178" s="226"/>
      <c r="FN178" s="226"/>
      <c r="FO178" s="226"/>
      <c r="FP178" s="226"/>
      <c r="FQ178" s="226"/>
      <c r="FR178" s="226"/>
      <c r="FS178" s="226"/>
      <c r="FT178" s="226"/>
      <c r="FU178" s="226"/>
      <c r="FV178" s="226"/>
      <c r="FW178" s="226"/>
      <c r="FX178" s="226"/>
      <c r="FY178" s="226"/>
      <c r="FZ178" s="226"/>
      <c r="GA178" s="226"/>
      <c r="GB178" s="226"/>
      <c r="GC178" s="226"/>
      <c r="GD178" s="226"/>
      <c r="GE178" s="226"/>
      <c r="GF178" s="226"/>
      <c r="GG178" s="226"/>
      <c r="GH178" s="226"/>
      <c r="GI178" s="226"/>
      <c r="GJ178" s="226"/>
      <c r="GK178" s="226"/>
      <c r="GL178" s="226"/>
      <c r="GM178" s="226"/>
      <c r="GN178" s="226"/>
      <c r="GO178" s="226"/>
      <c r="GP178" s="226"/>
      <c r="GQ178" s="226"/>
      <c r="GR178" s="226"/>
      <c r="GS178" s="226"/>
      <c r="GT178" s="226"/>
      <c r="GU178" s="226"/>
      <c r="GV178" s="226"/>
      <c r="GW178" s="226"/>
      <c r="GX178" s="226"/>
      <c r="GY178" s="226"/>
      <c r="GZ178" s="226"/>
      <c r="HA178" s="226"/>
      <c r="HB178" s="226"/>
      <c r="HC178" s="226"/>
      <c r="HD178" s="226"/>
      <c r="HE178" s="226"/>
      <c r="HF178" s="226"/>
      <c r="HG178" s="226"/>
      <c r="HH178" s="226"/>
      <c r="HI178" s="226"/>
      <c r="HJ178" s="226"/>
      <c r="HK178" s="226"/>
      <c r="HL178" s="226"/>
      <c r="HM178" s="226"/>
      <c r="HN178" s="226"/>
      <c r="HO178" s="226"/>
      <c r="HP178" s="226"/>
      <c r="HQ178" s="226"/>
      <c r="HR178" s="226"/>
      <c r="HS178" s="226"/>
      <c r="HT178" s="226"/>
      <c r="HU178" s="226"/>
      <c r="HV178" s="226"/>
      <c r="HW178" s="226"/>
      <c r="HX178" s="226"/>
      <c r="HY178" s="226"/>
      <c r="HZ178" s="226"/>
      <c r="IA178" s="226"/>
      <c r="IB178" s="226"/>
      <c r="IC178" s="226"/>
      <c r="ID178" s="226"/>
      <c r="IE178" s="226"/>
      <c r="IF178" s="226"/>
      <c r="IG178" s="226"/>
      <c r="IH178" s="226"/>
      <c r="II178" s="226"/>
      <c r="IJ178" s="226"/>
      <c r="IK178" s="226"/>
      <c r="IL178" s="226"/>
      <c r="IM178" s="226"/>
      <c r="IN178" s="226"/>
      <c r="IO178" s="226"/>
      <c r="IP178" s="226"/>
      <c r="IQ178" s="226"/>
      <c r="IR178" s="226"/>
      <c r="IS178" s="226"/>
      <c r="IT178" s="226"/>
      <c r="IU178" s="226"/>
      <c r="IV178" s="226"/>
      <c r="IW178" s="226"/>
    </row>
    <row r="179" spans="1:257" s="209" customFormat="1" ht="30" customHeight="1" x14ac:dyDescent="0.3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  <c r="BP179" s="226"/>
      <c r="BQ179" s="226"/>
      <c r="BR179" s="226"/>
      <c r="BS179" s="226"/>
      <c r="BT179" s="226"/>
      <c r="BU179" s="226"/>
      <c r="BV179" s="226"/>
      <c r="BW179" s="226"/>
      <c r="BX179" s="226"/>
      <c r="BY179" s="226"/>
      <c r="BZ179" s="226"/>
      <c r="CA179" s="226"/>
      <c r="CB179" s="226"/>
      <c r="CC179" s="226"/>
      <c r="CD179" s="226"/>
      <c r="CE179" s="226"/>
      <c r="CF179" s="226"/>
      <c r="CG179" s="226"/>
      <c r="CH179" s="226"/>
      <c r="CI179" s="226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  <c r="DR179" s="226"/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  <c r="EF179" s="226"/>
      <c r="EG179" s="226"/>
      <c r="EH179" s="226"/>
      <c r="EI179" s="226"/>
      <c r="EJ179" s="226"/>
      <c r="EK179" s="226"/>
      <c r="EL179" s="226"/>
      <c r="EM179" s="226"/>
      <c r="EN179" s="226"/>
      <c r="EO179" s="226"/>
      <c r="EP179" s="226"/>
      <c r="EQ179" s="226"/>
      <c r="ER179" s="226"/>
      <c r="ES179" s="226"/>
      <c r="ET179" s="226"/>
      <c r="EU179" s="226"/>
      <c r="EV179" s="226"/>
      <c r="EW179" s="226"/>
      <c r="EX179" s="226"/>
      <c r="EY179" s="226"/>
      <c r="EZ179" s="226"/>
      <c r="FA179" s="226"/>
      <c r="FB179" s="226"/>
      <c r="FC179" s="226"/>
      <c r="FD179" s="226"/>
      <c r="FE179" s="226"/>
      <c r="FF179" s="226"/>
      <c r="FG179" s="226"/>
      <c r="FH179" s="226"/>
      <c r="FI179" s="226"/>
      <c r="FJ179" s="226"/>
      <c r="FK179" s="226"/>
      <c r="FL179" s="226"/>
      <c r="FM179" s="226"/>
      <c r="FN179" s="226"/>
      <c r="FO179" s="226"/>
      <c r="FP179" s="226"/>
      <c r="FQ179" s="226"/>
      <c r="FR179" s="226"/>
      <c r="FS179" s="226"/>
      <c r="FT179" s="226"/>
      <c r="FU179" s="226"/>
      <c r="FV179" s="226"/>
      <c r="FW179" s="226"/>
      <c r="FX179" s="226"/>
      <c r="FY179" s="226"/>
      <c r="FZ179" s="226"/>
      <c r="GA179" s="226"/>
      <c r="GB179" s="226"/>
      <c r="GC179" s="226"/>
      <c r="GD179" s="226"/>
      <c r="GE179" s="226"/>
      <c r="GF179" s="226"/>
      <c r="GG179" s="226"/>
      <c r="GH179" s="226"/>
      <c r="GI179" s="226"/>
      <c r="GJ179" s="226"/>
      <c r="GK179" s="226"/>
      <c r="GL179" s="226"/>
      <c r="GM179" s="226"/>
      <c r="GN179" s="226"/>
      <c r="GO179" s="226"/>
      <c r="GP179" s="226"/>
      <c r="GQ179" s="226"/>
      <c r="GR179" s="226"/>
      <c r="GS179" s="226"/>
      <c r="GT179" s="226"/>
      <c r="GU179" s="226"/>
      <c r="GV179" s="226"/>
      <c r="GW179" s="226"/>
      <c r="GX179" s="226"/>
      <c r="GY179" s="226"/>
      <c r="GZ179" s="226"/>
      <c r="HA179" s="226"/>
      <c r="HB179" s="226"/>
      <c r="HC179" s="226"/>
      <c r="HD179" s="226"/>
      <c r="HE179" s="226"/>
      <c r="HF179" s="226"/>
      <c r="HG179" s="226"/>
      <c r="HH179" s="226"/>
      <c r="HI179" s="226"/>
      <c r="HJ179" s="226"/>
      <c r="HK179" s="226"/>
      <c r="HL179" s="226"/>
      <c r="HM179" s="226"/>
      <c r="HN179" s="226"/>
      <c r="HO179" s="226"/>
      <c r="HP179" s="226"/>
      <c r="HQ179" s="226"/>
      <c r="HR179" s="226"/>
      <c r="HS179" s="226"/>
      <c r="HT179" s="226"/>
      <c r="HU179" s="226"/>
      <c r="HV179" s="226"/>
      <c r="HW179" s="226"/>
      <c r="HX179" s="226"/>
      <c r="HY179" s="226"/>
      <c r="HZ179" s="226"/>
      <c r="IA179" s="226"/>
      <c r="IB179" s="226"/>
      <c r="IC179" s="226"/>
      <c r="ID179" s="226"/>
      <c r="IE179" s="226"/>
      <c r="IF179" s="226"/>
      <c r="IG179" s="226"/>
      <c r="IH179" s="226"/>
      <c r="II179" s="226"/>
      <c r="IJ179" s="226"/>
      <c r="IK179" s="226"/>
      <c r="IL179" s="226"/>
      <c r="IM179" s="226"/>
      <c r="IN179" s="226"/>
      <c r="IO179" s="226"/>
      <c r="IP179" s="226"/>
      <c r="IQ179" s="226"/>
      <c r="IR179" s="226"/>
      <c r="IS179" s="226"/>
      <c r="IT179" s="226"/>
      <c r="IU179" s="226"/>
      <c r="IV179" s="226"/>
      <c r="IW179" s="226"/>
    </row>
    <row r="180" spans="1:257" s="209" customFormat="1" ht="30" customHeight="1" x14ac:dyDescent="0.3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226"/>
      <c r="BQ180" s="226"/>
      <c r="BR180" s="226"/>
      <c r="BS180" s="226"/>
      <c r="BT180" s="226"/>
      <c r="BU180" s="226"/>
      <c r="BV180" s="226"/>
      <c r="BW180" s="226"/>
      <c r="BX180" s="226"/>
      <c r="BY180" s="226"/>
      <c r="BZ180" s="226"/>
      <c r="CA180" s="226"/>
      <c r="CB180" s="226"/>
      <c r="CC180" s="226"/>
      <c r="CD180" s="226"/>
      <c r="CE180" s="226"/>
      <c r="CF180" s="226"/>
      <c r="CG180" s="226"/>
      <c r="CH180" s="226"/>
      <c r="CI180" s="226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  <c r="EF180" s="226"/>
      <c r="EG180" s="226"/>
      <c r="EH180" s="226"/>
      <c r="EI180" s="226"/>
      <c r="EJ180" s="226"/>
      <c r="EK180" s="226"/>
      <c r="EL180" s="226"/>
      <c r="EM180" s="226"/>
      <c r="EN180" s="226"/>
      <c r="EO180" s="226"/>
      <c r="EP180" s="226"/>
      <c r="EQ180" s="226"/>
      <c r="ER180" s="226"/>
      <c r="ES180" s="226"/>
      <c r="ET180" s="226"/>
      <c r="EU180" s="226"/>
      <c r="EV180" s="226"/>
      <c r="EW180" s="226"/>
      <c r="EX180" s="226"/>
      <c r="EY180" s="226"/>
      <c r="EZ180" s="226"/>
      <c r="FA180" s="226"/>
      <c r="FB180" s="226"/>
      <c r="FC180" s="226"/>
      <c r="FD180" s="226"/>
      <c r="FE180" s="226"/>
      <c r="FF180" s="226"/>
      <c r="FG180" s="226"/>
      <c r="FH180" s="226"/>
      <c r="FI180" s="226"/>
      <c r="FJ180" s="226"/>
      <c r="FK180" s="226"/>
      <c r="FL180" s="226"/>
      <c r="FM180" s="226"/>
      <c r="FN180" s="226"/>
      <c r="FO180" s="226"/>
      <c r="FP180" s="226"/>
      <c r="FQ180" s="226"/>
      <c r="FR180" s="226"/>
      <c r="FS180" s="226"/>
      <c r="FT180" s="226"/>
      <c r="FU180" s="226"/>
      <c r="FV180" s="226"/>
      <c r="FW180" s="226"/>
      <c r="FX180" s="226"/>
      <c r="FY180" s="226"/>
      <c r="FZ180" s="226"/>
      <c r="GA180" s="226"/>
      <c r="GB180" s="226"/>
      <c r="GC180" s="226"/>
      <c r="GD180" s="226"/>
      <c r="GE180" s="226"/>
      <c r="GF180" s="226"/>
      <c r="GG180" s="226"/>
      <c r="GH180" s="226"/>
      <c r="GI180" s="226"/>
      <c r="GJ180" s="226"/>
      <c r="GK180" s="226"/>
      <c r="GL180" s="226"/>
      <c r="GM180" s="226"/>
      <c r="GN180" s="226"/>
      <c r="GO180" s="226"/>
      <c r="GP180" s="226"/>
      <c r="GQ180" s="226"/>
      <c r="GR180" s="226"/>
      <c r="GS180" s="226"/>
      <c r="GT180" s="226"/>
      <c r="GU180" s="226"/>
      <c r="GV180" s="226"/>
      <c r="GW180" s="226"/>
      <c r="GX180" s="226"/>
      <c r="GY180" s="226"/>
      <c r="GZ180" s="226"/>
      <c r="HA180" s="226"/>
      <c r="HB180" s="226"/>
      <c r="HC180" s="226"/>
      <c r="HD180" s="226"/>
      <c r="HE180" s="226"/>
      <c r="HF180" s="226"/>
      <c r="HG180" s="226"/>
      <c r="HH180" s="226"/>
      <c r="HI180" s="226"/>
      <c r="HJ180" s="226"/>
      <c r="HK180" s="226"/>
      <c r="HL180" s="226"/>
      <c r="HM180" s="226"/>
      <c r="HN180" s="226"/>
      <c r="HO180" s="226"/>
      <c r="HP180" s="226"/>
      <c r="HQ180" s="226"/>
      <c r="HR180" s="226"/>
      <c r="HS180" s="226"/>
      <c r="HT180" s="226"/>
      <c r="HU180" s="226"/>
      <c r="HV180" s="226"/>
      <c r="HW180" s="226"/>
      <c r="HX180" s="226"/>
      <c r="HY180" s="226"/>
      <c r="HZ180" s="226"/>
      <c r="IA180" s="226"/>
      <c r="IB180" s="226"/>
      <c r="IC180" s="226"/>
      <c r="ID180" s="226"/>
      <c r="IE180" s="226"/>
      <c r="IF180" s="226"/>
      <c r="IG180" s="226"/>
      <c r="IH180" s="226"/>
      <c r="II180" s="226"/>
      <c r="IJ180" s="226"/>
      <c r="IK180" s="226"/>
      <c r="IL180" s="226"/>
      <c r="IM180" s="226"/>
      <c r="IN180" s="226"/>
      <c r="IO180" s="226"/>
      <c r="IP180" s="226"/>
      <c r="IQ180" s="226"/>
      <c r="IR180" s="226"/>
      <c r="IS180" s="226"/>
      <c r="IT180" s="226"/>
      <c r="IU180" s="226"/>
      <c r="IV180" s="226"/>
      <c r="IW180" s="226"/>
    </row>
    <row r="181" spans="1:257" s="209" customFormat="1" ht="30" customHeight="1" x14ac:dyDescent="0.3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  <c r="BP181" s="226"/>
      <c r="BQ181" s="226"/>
      <c r="BR181" s="226"/>
      <c r="BS181" s="226"/>
      <c r="BT181" s="226"/>
      <c r="BU181" s="226"/>
      <c r="BV181" s="226"/>
      <c r="BW181" s="226"/>
      <c r="BX181" s="226"/>
      <c r="BY181" s="226"/>
      <c r="BZ181" s="226"/>
      <c r="CA181" s="226"/>
      <c r="CB181" s="226"/>
      <c r="CC181" s="226"/>
      <c r="CD181" s="226"/>
      <c r="CE181" s="226"/>
      <c r="CF181" s="226"/>
      <c r="CG181" s="226"/>
      <c r="CH181" s="226"/>
      <c r="CI181" s="226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  <c r="EF181" s="226"/>
      <c r="EG181" s="226"/>
      <c r="EH181" s="226"/>
      <c r="EI181" s="226"/>
      <c r="EJ181" s="226"/>
      <c r="EK181" s="226"/>
      <c r="EL181" s="226"/>
      <c r="EM181" s="226"/>
      <c r="EN181" s="226"/>
      <c r="EO181" s="226"/>
      <c r="EP181" s="226"/>
      <c r="EQ181" s="226"/>
      <c r="ER181" s="226"/>
      <c r="ES181" s="226"/>
      <c r="ET181" s="226"/>
      <c r="EU181" s="226"/>
      <c r="EV181" s="226"/>
      <c r="EW181" s="226"/>
      <c r="EX181" s="226"/>
      <c r="EY181" s="226"/>
      <c r="EZ181" s="226"/>
      <c r="FA181" s="226"/>
      <c r="FB181" s="226"/>
      <c r="FC181" s="226"/>
      <c r="FD181" s="226"/>
      <c r="FE181" s="226"/>
      <c r="FF181" s="226"/>
      <c r="FG181" s="226"/>
      <c r="FH181" s="226"/>
      <c r="FI181" s="226"/>
      <c r="FJ181" s="226"/>
      <c r="FK181" s="226"/>
      <c r="FL181" s="226"/>
      <c r="FM181" s="226"/>
      <c r="FN181" s="226"/>
      <c r="FO181" s="226"/>
      <c r="FP181" s="226"/>
      <c r="FQ181" s="226"/>
      <c r="FR181" s="226"/>
      <c r="FS181" s="226"/>
      <c r="FT181" s="226"/>
      <c r="FU181" s="226"/>
      <c r="FV181" s="226"/>
      <c r="FW181" s="226"/>
      <c r="FX181" s="226"/>
      <c r="FY181" s="226"/>
      <c r="FZ181" s="226"/>
      <c r="GA181" s="226"/>
      <c r="GB181" s="226"/>
      <c r="GC181" s="226"/>
      <c r="GD181" s="226"/>
      <c r="GE181" s="226"/>
      <c r="GF181" s="226"/>
      <c r="GG181" s="226"/>
      <c r="GH181" s="226"/>
      <c r="GI181" s="226"/>
      <c r="GJ181" s="226"/>
      <c r="GK181" s="226"/>
      <c r="GL181" s="226"/>
      <c r="GM181" s="226"/>
      <c r="GN181" s="226"/>
      <c r="GO181" s="226"/>
      <c r="GP181" s="226"/>
      <c r="GQ181" s="226"/>
      <c r="GR181" s="226"/>
      <c r="GS181" s="226"/>
      <c r="GT181" s="226"/>
      <c r="GU181" s="226"/>
      <c r="GV181" s="226"/>
      <c r="GW181" s="226"/>
      <c r="GX181" s="226"/>
      <c r="GY181" s="226"/>
      <c r="GZ181" s="226"/>
      <c r="HA181" s="226"/>
      <c r="HB181" s="226"/>
      <c r="HC181" s="226"/>
      <c r="HD181" s="226"/>
      <c r="HE181" s="226"/>
      <c r="HF181" s="226"/>
      <c r="HG181" s="226"/>
      <c r="HH181" s="226"/>
      <c r="HI181" s="226"/>
      <c r="HJ181" s="226"/>
      <c r="HK181" s="226"/>
      <c r="HL181" s="226"/>
      <c r="HM181" s="226"/>
      <c r="HN181" s="226"/>
      <c r="HO181" s="226"/>
      <c r="HP181" s="226"/>
      <c r="HQ181" s="226"/>
      <c r="HR181" s="226"/>
      <c r="HS181" s="226"/>
      <c r="HT181" s="226"/>
      <c r="HU181" s="226"/>
      <c r="HV181" s="226"/>
      <c r="HW181" s="226"/>
      <c r="HX181" s="226"/>
      <c r="HY181" s="226"/>
      <c r="HZ181" s="226"/>
      <c r="IA181" s="226"/>
      <c r="IB181" s="226"/>
      <c r="IC181" s="226"/>
      <c r="ID181" s="226"/>
      <c r="IE181" s="226"/>
      <c r="IF181" s="226"/>
      <c r="IG181" s="226"/>
      <c r="IH181" s="226"/>
      <c r="II181" s="226"/>
      <c r="IJ181" s="226"/>
      <c r="IK181" s="226"/>
      <c r="IL181" s="226"/>
      <c r="IM181" s="226"/>
      <c r="IN181" s="226"/>
      <c r="IO181" s="226"/>
      <c r="IP181" s="226"/>
      <c r="IQ181" s="226"/>
      <c r="IR181" s="226"/>
      <c r="IS181" s="226"/>
      <c r="IT181" s="226"/>
      <c r="IU181" s="226"/>
      <c r="IV181" s="226"/>
      <c r="IW181" s="226"/>
    </row>
    <row r="182" spans="1:257" s="209" customFormat="1" ht="30" customHeight="1" x14ac:dyDescent="0.3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  <c r="EF182" s="226"/>
      <c r="EG182" s="226"/>
      <c r="EH182" s="226"/>
      <c r="EI182" s="226"/>
      <c r="EJ182" s="226"/>
      <c r="EK182" s="226"/>
      <c r="EL182" s="226"/>
      <c r="EM182" s="226"/>
      <c r="EN182" s="226"/>
      <c r="EO182" s="226"/>
      <c r="EP182" s="226"/>
      <c r="EQ182" s="226"/>
      <c r="ER182" s="226"/>
      <c r="ES182" s="226"/>
      <c r="ET182" s="226"/>
      <c r="EU182" s="226"/>
      <c r="EV182" s="226"/>
      <c r="EW182" s="226"/>
      <c r="EX182" s="226"/>
      <c r="EY182" s="226"/>
      <c r="EZ182" s="226"/>
      <c r="FA182" s="226"/>
      <c r="FB182" s="226"/>
      <c r="FC182" s="226"/>
      <c r="FD182" s="226"/>
      <c r="FE182" s="226"/>
      <c r="FF182" s="226"/>
      <c r="FG182" s="226"/>
      <c r="FH182" s="226"/>
      <c r="FI182" s="226"/>
      <c r="FJ182" s="226"/>
      <c r="FK182" s="226"/>
      <c r="FL182" s="226"/>
      <c r="FM182" s="226"/>
      <c r="FN182" s="226"/>
      <c r="FO182" s="226"/>
      <c r="FP182" s="226"/>
      <c r="FQ182" s="226"/>
      <c r="FR182" s="226"/>
      <c r="FS182" s="226"/>
      <c r="FT182" s="226"/>
      <c r="FU182" s="226"/>
      <c r="FV182" s="226"/>
      <c r="FW182" s="226"/>
      <c r="FX182" s="226"/>
      <c r="FY182" s="226"/>
      <c r="FZ182" s="226"/>
      <c r="GA182" s="226"/>
      <c r="GB182" s="226"/>
      <c r="GC182" s="226"/>
      <c r="GD182" s="226"/>
      <c r="GE182" s="226"/>
      <c r="GF182" s="226"/>
      <c r="GG182" s="226"/>
      <c r="GH182" s="226"/>
      <c r="GI182" s="226"/>
      <c r="GJ182" s="226"/>
      <c r="GK182" s="226"/>
      <c r="GL182" s="226"/>
      <c r="GM182" s="226"/>
      <c r="GN182" s="226"/>
      <c r="GO182" s="226"/>
      <c r="GP182" s="226"/>
      <c r="GQ182" s="226"/>
      <c r="GR182" s="226"/>
      <c r="GS182" s="226"/>
      <c r="GT182" s="226"/>
      <c r="GU182" s="226"/>
      <c r="GV182" s="226"/>
      <c r="GW182" s="226"/>
      <c r="GX182" s="226"/>
      <c r="GY182" s="226"/>
      <c r="GZ182" s="226"/>
      <c r="HA182" s="226"/>
      <c r="HB182" s="226"/>
      <c r="HC182" s="226"/>
      <c r="HD182" s="226"/>
      <c r="HE182" s="226"/>
      <c r="HF182" s="226"/>
      <c r="HG182" s="226"/>
      <c r="HH182" s="226"/>
      <c r="HI182" s="226"/>
      <c r="HJ182" s="226"/>
      <c r="HK182" s="226"/>
      <c r="HL182" s="226"/>
      <c r="HM182" s="226"/>
      <c r="HN182" s="226"/>
      <c r="HO182" s="226"/>
      <c r="HP182" s="226"/>
      <c r="HQ182" s="226"/>
      <c r="HR182" s="226"/>
      <c r="HS182" s="226"/>
      <c r="HT182" s="226"/>
      <c r="HU182" s="226"/>
      <c r="HV182" s="226"/>
      <c r="HW182" s="226"/>
      <c r="HX182" s="226"/>
      <c r="HY182" s="226"/>
      <c r="HZ182" s="226"/>
      <c r="IA182" s="226"/>
      <c r="IB182" s="226"/>
      <c r="IC182" s="226"/>
      <c r="ID182" s="226"/>
      <c r="IE182" s="226"/>
      <c r="IF182" s="226"/>
      <c r="IG182" s="226"/>
      <c r="IH182" s="226"/>
      <c r="II182" s="226"/>
      <c r="IJ182" s="226"/>
      <c r="IK182" s="226"/>
      <c r="IL182" s="226"/>
      <c r="IM182" s="226"/>
      <c r="IN182" s="226"/>
      <c r="IO182" s="226"/>
      <c r="IP182" s="226"/>
      <c r="IQ182" s="226"/>
      <c r="IR182" s="226"/>
      <c r="IS182" s="226"/>
      <c r="IT182" s="226"/>
      <c r="IU182" s="226"/>
      <c r="IV182" s="226"/>
      <c r="IW182" s="226"/>
    </row>
    <row r="183" spans="1:257" s="209" customFormat="1" ht="30" customHeight="1" x14ac:dyDescent="0.3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26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  <c r="EF183" s="226"/>
      <c r="EG183" s="226"/>
      <c r="EH183" s="226"/>
      <c r="EI183" s="226"/>
      <c r="EJ183" s="226"/>
      <c r="EK183" s="226"/>
      <c r="EL183" s="226"/>
      <c r="EM183" s="226"/>
      <c r="EN183" s="226"/>
      <c r="EO183" s="226"/>
      <c r="EP183" s="226"/>
      <c r="EQ183" s="226"/>
      <c r="ER183" s="226"/>
      <c r="ES183" s="226"/>
      <c r="ET183" s="226"/>
      <c r="EU183" s="226"/>
      <c r="EV183" s="226"/>
      <c r="EW183" s="226"/>
      <c r="EX183" s="226"/>
      <c r="EY183" s="226"/>
      <c r="EZ183" s="226"/>
      <c r="FA183" s="226"/>
      <c r="FB183" s="226"/>
      <c r="FC183" s="226"/>
      <c r="FD183" s="226"/>
      <c r="FE183" s="226"/>
      <c r="FF183" s="226"/>
      <c r="FG183" s="226"/>
      <c r="FH183" s="226"/>
      <c r="FI183" s="226"/>
      <c r="FJ183" s="226"/>
      <c r="FK183" s="226"/>
      <c r="FL183" s="226"/>
      <c r="FM183" s="226"/>
      <c r="FN183" s="226"/>
      <c r="FO183" s="226"/>
      <c r="FP183" s="226"/>
      <c r="FQ183" s="226"/>
      <c r="FR183" s="226"/>
      <c r="FS183" s="226"/>
      <c r="FT183" s="226"/>
      <c r="FU183" s="226"/>
      <c r="FV183" s="226"/>
      <c r="FW183" s="226"/>
      <c r="FX183" s="226"/>
      <c r="FY183" s="226"/>
      <c r="FZ183" s="226"/>
      <c r="GA183" s="226"/>
      <c r="GB183" s="226"/>
      <c r="GC183" s="226"/>
      <c r="GD183" s="226"/>
      <c r="GE183" s="226"/>
      <c r="GF183" s="226"/>
      <c r="GG183" s="226"/>
      <c r="GH183" s="226"/>
      <c r="GI183" s="226"/>
      <c r="GJ183" s="226"/>
      <c r="GK183" s="226"/>
      <c r="GL183" s="226"/>
      <c r="GM183" s="226"/>
      <c r="GN183" s="226"/>
      <c r="GO183" s="226"/>
      <c r="GP183" s="226"/>
      <c r="GQ183" s="226"/>
      <c r="GR183" s="226"/>
      <c r="GS183" s="226"/>
      <c r="GT183" s="226"/>
      <c r="GU183" s="226"/>
      <c r="GV183" s="226"/>
      <c r="GW183" s="226"/>
      <c r="GX183" s="226"/>
      <c r="GY183" s="226"/>
      <c r="GZ183" s="226"/>
      <c r="HA183" s="226"/>
      <c r="HB183" s="226"/>
      <c r="HC183" s="226"/>
      <c r="HD183" s="226"/>
      <c r="HE183" s="226"/>
      <c r="HF183" s="226"/>
      <c r="HG183" s="226"/>
      <c r="HH183" s="226"/>
      <c r="HI183" s="226"/>
      <c r="HJ183" s="226"/>
      <c r="HK183" s="226"/>
      <c r="HL183" s="226"/>
      <c r="HM183" s="226"/>
      <c r="HN183" s="226"/>
      <c r="HO183" s="226"/>
      <c r="HP183" s="226"/>
      <c r="HQ183" s="226"/>
      <c r="HR183" s="226"/>
      <c r="HS183" s="226"/>
      <c r="HT183" s="226"/>
      <c r="HU183" s="226"/>
      <c r="HV183" s="226"/>
      <c r="HW183" s="226"/>
      <c r="HX183" s="226"/>
      <c r="HY183" s="226"/>
      <c r="HZ183" s="226"/>
      <c r="IA183" s="226"/>
      <c r="IB183" s="226"/>
      <c r="IC183" s="226"/>
      <c r="ID183" s="226"/>
      <c r="IE183" s="226"/>
      <c r="IF183" s="226"/>
      <c r="IG183" s="226"/>
      <c r="IH183" s="226"/>
      <c r="II183" s="226"/>
      <c r="IJ183" s="226"/>
      <c r="IK183" s="226"/>
      <c r="IL183" s="226"/>
      <c r="IM183" s="226"/>
      <c r="IN183" s="226"/>
      <c r="IO183" s="226"/>
      <c r="IP183" s="226"/>
      <c r="IQ183" s="226"/>
      <c r="IR183" s="226"/>
      <c r="IS183" s="226"/>
      <c r="IT183" s="226"/>
      <c r="IU183" s="226"/>
      <c r="IV183" s="226"/>
      <c r="IW183" s="226"/>
    </row>
    <row r="184" spans="1:257" s="209" customFormat="1" ht="30" customHeight="1" x14ac:dyDescent="0.3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  <c r="EF184" s="226"/>
      <c r="EG184" s="226"/>
      <c r="EH184" s="226"/>
      <c r="EI184" s="226"/>
      <c r="EJ184" s="226"/>
      <c r="EK184" s="226"/>
      <c r="EL184" s="226"/>
      <c r="EM184" s="226"/>
      <c r="EN184" s="226"/>
      <c r="EO184" s="226"/>
      <c r="EP184" s="226"/>
      <c r="EQ184" s="226"/>
      <c r="ER184" s="226"/>
      <c r="ES184" s="226"/>
      <c r="ET184" s="226"/>
      <c r="EU184" s="226"/>
      <c r="EV184" s="226"/>
      <c r="EW184" s="226"/>
      <c r="EX184" s="226"/>
      <c r="EY184" s="226"/>
      <c r="EZ184" s="226"/>
      <c r="FA184" s="226"/>
      <c r="FB184" s="226"/>
      <c r="FC184" s="226"/>
      <c r="FD184" s="226"/>
      <c r="FE184" s="226"/>
      <c r="FF184" s="226"/>
      <c r="FG184" s="226"/>
      <c r="FH184" s="226"/>
      <c r="FI184" s="226"/>
      <c r="FJ184" s="226"/>
      <c r="FK184" s="226"/>
      <c r="FL184" s="226"/>
      <c r="FM184" s="226"/>
      <c r="FN184" s="226"/>
      <c r="FO184" s="226"/>
      <c r="FP184" s="226"/>
      <c r="FQ184" s="226"/>
      <c r="FR184" s="226"/>
      <c r="FS184" s="226"/>
      <c r="FT184" s="226"/>
      <c r="FU184" s="226"/>
      <c r="FV184" s="226"/>
      <c r="FW184" s="226"/>
      <c r="FX184" s="226"/>
      <c r="FY184" s="226"/>
      <c r="FZ184" s="226"/>
      <c r="GA184" s="226"/>
      <c r="GB184" s="226"/>
      <c r="GC184" s="226"/>
      <c r="GD184" s="226"/>
      <c r="GE184" s="226"/>
      <c r="GF184" s="226"/>
      <c r="GG184" s="226"/>
      <c r="GH184" s="226"/>
      <c r="GI184" s="226"/>
      <c r="GJ184" s="226"/>
      <c r="GK184" s="226"/>
      <c r="GL184" s="226"/>
      <c r="GM184" s="226"/>
      <c r="GN184" s="226"/>
      <c r="GO184" s="226"/>
      <c r="GP184" s="226"/>
      <c r="GQ184" s="226"/>
      <c r="GR184" s="226"/>
      <c r="GS184" s="226"/>
      <c r="GT184" s="226"/>
      <c r="GU184" s="226"/>
      <c r="GV184" s="226"/>
      <c r="GW184" s="226"/>
      <c r="GX184" s="226"/>
      <c r="GY184" s="226"/>
      <c r="GZ184" s="226"/>
      <c r="HA184" s="226"/>
      <c r="HB184" s="226"/>
      <c r="HC184" s="226"/>
      <c r="HD184" s="226"/>
      <c r="HE184" s="226"/>
      <c r="HF184" s="226"/>
      <c r="HG184" s="226"/>
      <c r="HH184" s="226"/>
      <c r="HI184" s="226"/>
      <c r="HJ184" s="226"/>
      <c r="HK184" s="226"/>
      <c r="HL184" s="226"/>
      <c r="HM184" s="226"/>
      <c r="HN184" s="226"/>
      <c r="HO184" s="226"/>
      <c r="HP184" s="226"/>
      <c r="HQ184" s="226"/>
      <c r="HR184" s="226"/>
      <c r="HS184" s="226"/>
      <c r="HT184" s="226"/>
      <c r="HU184" s="226"/>
      <c r="HV184" s="226"/>
      <c r="HW184" s="226"/>
      <c r="HX184" s="226"/>
      <c r="HY184" s="226"/>
      <c r="HZ184" s="226"/>
      <c r="IA184" s="226"/>
      <c r="IB184" s="226"/>
      <c r="IC184" s="226"/>
      <c r="ID184" s="226"/>
      <c r="IE184" s="226"/>
      <c r="IF184" s="226"/>
      <c r="IG184" s="226"/>
      <c r="IH184" s="226"/>
      <c r="II184" s="226"/>
      <c r="IJ184" s="226"/>
      <c r="IK184" s="226"/>
      <c r="IL184" s="226"/>
      <c r="IM184" s="226"/>
      <c r="IN184" s="226"/>
      <c r="IO184" s="226"/>
      <c r="IP184" s="226"/>
      <c r="IQ184" s="226"/>
      <c r="IR184" s="226"/>
      <c r="IS184" s="226"/>
      <c r="IT184" s="226"/>
      <c r="IU184" s="226"/>
      <c r="IV184" s="226"/>
      <c r="IW184" s="226"/>
    </row>
    <row r="185" spans="1:257" s="209" customFormat="1" ht="30" customHeight="1" x14ac:dyDescent="0.3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  <c r="EF185" s="226"/>
      <c r="EG185" s="226"/>
      <c r="EH185" s="226"/>
      <c r="EI185" s="226"/>
      <c r="EJ185" s="226"/>
      <c r="EK185" s="226"/>
      <c r="EL185" s="226"/>
      <c r="EM185" s="226"/>
      <c r="EN185" s="226"/>
      <c r="EO185" s="226"/>
      <c r="EP185" s="226"/>
      <c r="EQ185" s="226"/>
      <c r="ER185" s="226"/>
      <c r="ES185" s="226"/>
      <c r="ET185" s="226"/>
      <c r="EU185" s="226"/>
      <c r="EV185" s="226"/>
      <c r="EW185" s="226"/>
      <c r="EX185" s="226"/>
      <c r="EY185" s="226"/>
      <c r="EZ185" s="226"/>
      <c r="FA185" s="226"/>
      <c r="FB185" s="226"/>
      <c r="FC185" s="226"/>
      <c r="FD185" s="226"/>
      <c r="FE185" s="226"/>
      <c r="FF185" s="226"/>
      <c r="FG185" s="226"/>
      <c r="FH185" s="226"/>
      <c r="FI185" s="226"/>
      <c r="FJ185" s="226"/>
      <c r="FK185" s="226"/>
      <c r="FL185" s="226"/>
      <c r="FM185" s="226"/>
      <c r="FN185" s="226"/>
      <c r="FO185" s="226"/>
      <c r="FP185" s="226"/>
      <c r="FQ185" s="226"/>
      <c r="FR185" s="226"/>
      <c r="FS185" s="226"/>
      <c r="FT185" s="226"/>
      <c r="FU185" s="226"/>
      <c r="FV185" s="226"/>
      <c r="FW185" s="226"/>
      <c r="FX185" s="226"/>
      <c r="FY185" s="226"/>
      <c r="FZ185" s="226"/>
      <c r="GA185" s="226"/>
      <c r="GB185" s="226"/>
      <c r="GC185" s="226"/>
      <c r="GD185" s="226"/>
      <c r="GE185" s="226"/>
      <c r="GF185" s="226"/>
      <c r="GG185" s="226"/>
      <c r="GH185" s="226"/>
      <c r="GI185" s="226"/>
      <c r="GJ185" s="226"/>
      <c r="GK185" s="226"/>
      <c r="GL185" s="226"/>
      <c r="GM185" s="226"/>
      <c r="GN185" s="226"/>
      <c r="GO185" s="226"/>
      <c r="GP185" s="226"/>
      <c r="GQ185" s="226"/>
      <c r="GR185" s="226"/>
      <c r="GS185" s="226"/>
      <c r="GT185" s="226"/>
      <c r="GU185" s="226"/>
      <c r="GV185" s="226"/>
      <c r="GW185" s="226"/>
      <c r="GX185" s="226"/>
      <c r="GY185" s="226"/>
      <c r="GZ185" s="226"/>
      <c r="HA185" s="226"/>
      <c r="HB185" s="226"/>
      <c r="HC185" s="226"/>
      <c r="HD185" s="226"/>
      <c r="HE185" s="226"/>
      <c r="HF185" s="226"/>
      <c r="HG185" s="226"/>
      <c r="HH185" s="226"/>
      <c r="HI185" s="226"/>
      <c r="HJ185" s="226"/>
      <c r="HK185" s="226"/>
      <c r="HL185" s="226"/>
      <c r="HM185" s="226"/>
      <c r="HN185" s="226"/>
      <c r="HO185" s="226"/>
      <c r="HP185" s="226"/>
      <c r="HQ185" s="226"/>
      <c r="HR185" s="226"/>
      <c r="HS185" s="226"/>
      <c r="HT185" s="226"/>
      <c r="HU185" s="226"/>
      <c r="HV185" s="226"/>
      <c r="HW185" s="226"/>
      <c r="HX185" s="226"/>
      <c r="HY185" s="226"/>
      <c r="HZ185" s="226"/>
      <c r="IA185" s="226"/>
      <c r="IB185" s="226"/>
      <c r="IC185" s="226"/>
      <c r="ID185" s="226"/>
      <c r="IE185" s="226"/>
      <c r="IF185" s="226"/>
      <c r="IG185" s="226"/>
      <c r="IH185" s="226"/>
      <c r="II185" s="226"/>
      <c r="IJ185" s="226"/>
      <c r="IK185" s="226"/>
      <c r="IL185" s="226"/>
      <c r="IM185" s="226"/>
      <c r="IN185" s="226"/>
      <c r="IO185" s="226"/>
      <c r="IP185" s="226"/>
      <c r="IQ185" s="226"/>
      <c r="IR185" s="226"/>
      <c r="IS185" s="226"/>
      <c r="IT185" s="226"/>
      <c r="IU185" s="226"/>
      <c r="IV185" s="226"/>
      <c r="IW185" s="226"/>
    </row>
    <row r="186" spans="1:257" s="209" customFormat="1" ht="30" customHeight="1" x14ac:dyDescent="0.3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  <c r="BH186" s="226"/>
      <c r="BI186" s="226"/>
      <c r="BJ186" s="226"/>
      <c r="BK186" s="226"/>
      <c r="BL186" s="226"/>
      <c r="BM186" s="226"/>
      <c r="BN186" s="226"/>
      <c r="BO186" s="226"/>
      <c r="BP186" s="226"/>
      <c r="BQ186" s="226"/>
      <c r="BR186" s="226"/>
      <c r="BS186" s="226"/>
      <c r="BT186" s="226"/>
      <c r="BU186" s="226"/>
      <c r="BV186" s="226"/>
      <c r="BW186" s="226"/>
      <c r="BX186" s="226"/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6"/>
      <c r="CI186" s="226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  <c r="EF186" s="226"/>
      <c r="EG186" s="226"/>
      <c r="EH186" s="226"/>
      <c r="EI186" s="226"/>
      <c r="EJ186" s="226"/>
      <c r="EK186" s="226"/>
      <c r="EL186" s="226"/>
      <c r="EM186" s="226"/>
      <c r="EN186" s="226"/>
      <c r="EO186" s="226"/>
      <c r="EP186" s="226"/>
      <c r="EQ186" s="226"/>
      <c r="ER186" s="226"/>
      <c r="ES186" s="226"/>
      <c r="ET186" s="226"/>
      <c r="EU186" s="226"/>
      <c r="EV186" s="226"/>
      <c r="EW186" s="226"/>
      <c r="EX186" s="226"/>
      <c r="EY186" s="226"/>
      <c r="EZ186" s="226"/>
      <c r="FA186" s="226"/>
      <c r="FB186" s="226"/>
      <c r="FC186" s="226"/>
      <c r="FD186" s="226"/>
      <c r="FE186" s="226"/>
      <c r="FF186" s="226"/>
      <c r="FG186" s="226"/>
      <c r="FH186" s="226"/>
      <c r="FI186" s="226"/>
      <c r="FJ186" s="226"/>
      <c r="FK186" s="226"/>
      <c r="FL186" s="226"/>
      <c r="FM186" s="226"/>
      <c r="FN186" s="226"/>
      <c r="FO186" s="226"/>
      <c r="FP186" s="226"/>
      <c r="FQ186" s="226"/>
      <c r="FR186" s="226"/>
      <c r="FS186" s="226"/>
      <c r="FT186" s="226"/>
      <c r="FU186" s="226"/>
      <c r="FV186" s="226"/>
      <c r="FW186" s="226"/>
      <c r="FX186" s="226"/>
      <c r="FY186" s="226"/>
      <c r="FZ186" s="226"/>
      <c r="GA186" s="226"/>
      <c r="GB186" s="226"/>
      <c r="GC186" s="226"/>
      <c r="GD186" s="226"/>
      <c r="GE186" s="226"/>
      <c r="GF186" s="226"/>
      <c r="GG186" s="226"/>
      <c r="GH186" s="226"/>
      <c r="GI186" s="226"/>
      <c r="GJ186" s="226"/>
      <c r="GK186" s="226"/>
      <c r="GL186" s="226"/>
      <c r="GM186" s="226"/>
      <c r="GN186" s="226"/>
      <c r="GO186" s="226"/>
      <c r="GP186" s="226"/>
      <c r="GQ186" s="226"/>
      <c r="GR186" s="226"/>
      <c r="GS186" s="226"/>
      <c r="GT186" s="226"/>
      <c r="GU186" s="226"/>
      <c r="GV186" s="226"/>
      <c r="GW186" s="226"/>
      <c r="GX186" s="226"/>
      <c r="GY186" s="226"/>
      <c r="GZ186" s="226"/>
      <c r="HA186" s="226"/>
      <c r="HB186" s="226"/>
      <c r="HC186" s="226"/>
      <c r="HD186" s="226"/>
      <c r="HE186" s="226"/>
      <c r="HF186" s="226"/>
      <c r="HG186" s="226"/>
      <c r="HH186" s="226"/>
      <c r="HI186" s="226"/>
      <c r="HJ186" s="226"/>
      <c r="HK186" s="226"/>
      <c r="HL186" s="226"/>
      <c r="HM186" s="226"/>
      <c r="HN186" s="226"/>
      <c r="HO186" s="226"/>
      <c r="HP186" s="226"/>
      <c r="HQ186" s="226"/>
      <c r="HR186" s="226"/>
      <c r="HS186" s="226"/>
      <c r="HT186" s="226"/>
      <c r="HU186" s="226"/>
      <c r="HV186" s="226"/>
      <c r="HW186" s="226"/>
      <c r="HX186" s="226"/>
      <c r="HY186" s="226"/>
      <c r="HZ186" s="226"/>
      <c r="IA186" s="226"/>
      <c r="IB186" s="226"/>
      <c r="IC186" s="226"/>
      <c r="ID186" s="226"/>
      <c r="IE186" s="226"/>
      <c r="IF186" s="226"/>
      <c r="IG186" s="226"/>
      <c r="IH186" s="226"/>
      <c r="II186" s="226"/>
      <c r="IJ186" s="226"/>
      <c r="IK186" s="226"/>
      <c r="IL186" s="226"/>
      <c r="IM186" s="226"/>
      <c r="IN186" s="226"/>
      <c r="IO186" s="226"/>
      <c r="IP186" s="226"/>
      <c r="IQ186" s="226"/>
      <c r="IR186" s="226"/>
      <c r="IS186" s="226"/>
      <c r="IT186" s="226"/>
      <c r="IU186" s="226"/>
      <c r="IV186" s="226"/>
      <c r="IW186" s="226"/>
    </row>
    <row r="187" spans="1:257" s="209" customFormat="1" ht="30" customHeight="1" x14ac:dyDescent="0.3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6"/>
      <c r="BN187" s="226"/>
      <c r="BO187" s="226"/>
      <c r="BP187" s="226"/>
      <c r="BQ187" s="226"/>
      <c r="BR187" s="226"/>
      <c r="BS187" s="226"/>
      <c r="BT187" s="226"/>
      <c r="BU187" s="226"/>
      <c r="BV187" s="226"/>
      <c r="BW187" s="226"/>
      <c r="BX187" s="226"/>
      <c r="BY187" s="226"/>
      <c r="BZ187" s="226"/>
      <c r="CA187" s="226"/>
      <c r="CB187" s="226"/>
      <c r="CC187" s="226"/>
      <c r="CD187" s="226"/>
      <c r="CE187" s="226"/>
      <c r="CF187" s="226"/>
      <c r="CG187" s="226"/>
      <c r="CH187" s="226"/>
      <c r="CI187" s="226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  <c r="EF187" s="226"/>
      <c r="EG187" s="226"/>
      <c r="EH187" s="226"/>
      <c r="EI187" s="226"/>
      <c r="EJ187" s="226"/>
      <c r="EK187" s="226"/>
      <c r="EL187" s="226"/>
      <c r="EM187" s="226"/>
      <c r="EN187" s="226"/>
      <c r="EO187" s="226"/>
      <c r="EP187" s="226"/>
      <c r="EQ187" s="226"/>
      <c r="ER187" s="226"/>
      <c r="ES187" s="226"/>
      <c r="ET187" s="226"/>
      <c r="EU187" s="226"/>
      <c r="EV187" s="226"/>
      <c r="EW187" s="226"/>
      <c r="EX187" s="226"/>
      <c r="EY187" s="226"/>
      <c r="EZ187" s="226"/>
      <c r="FA187" s="226"/>
      <c r="FB187" s="226"/>
      <c r="FC187" s="226"/>
      <c r="FD187" s="226"/>
      <c r="FE187" s="226"/>
      <c r="FF187" s="226"/>
      <c r="FG187" s="226"/>
      <c r="FH187" s="226"/>
      <c r="FI187" s="226"/>
      <c r="FJ187" s="226"/>
      <c r="FK187" s="226"/>
      <c r="FL187" s="226"/>
      <c r="FM187" s="226"/>
      <c r="FN187" s="226"/>
      <c r="FO187" s="226"/>
      <c r="FP187" s="226"/>
      <c r="FQ187" s="226"/>
      <c r="FR187" s="226"/>
      <c r="FS187" s="226"/>
      <c r="FT187" s="226"/>
      <c r="FU187" s="226"/>
      <c r="FV187" s="226"/>
      <c r="FW187" s="226"/>
      <c r="FX187" s="226"/>
      <c r="FY187" s="226"/>
      <c r="FZ187" s="226"/>
      <c r="GA187" s="226"/>
      <c r="GB187" s="226"/>
      <c r="GC187" s="226"/>
      <c r="GD187" s="226"/>
      <c r="GE187" s="226"/>
      <c r="GF187" s="226"/>
      <c r="GG187" s="226"/>
      <c r="GH187" s="226"/>
      <c r="GI187" s="226"/>
      <c r="GJ187" s="226"/>
      <c r="GK187" s="226"/>
      <c r="GL187" s="226"/>
      <c r="GM187" s="226"/>
      <c r="GN187" s="226"/>
      <c r="GO187" s="226"/>
      <c r="GP187" s="226"/>
      <c r="GQ187" s="226"/>
      <c r="GR187" s="226"/>
      <c r="GS187" s="226"/>
      <c r="GT187" s="226"/>
      <c r="GU187" s="226"/>
      <c r="GV187" s="226"/>
      <c r="GW187" s="226"/>
      <c r="GX187" s="226"/>
      <c r="GY187" s="226"/>
      <c r="GZ187" s="226"/>
      <c r="HA187" s="226"/>
      <c r="HB187" s="226"/>
      <c r="HC187" s="226"/>
      <c r="HD187" s="226"/>
      <c r="HE187" s="226"/>
      <c r="HF187" s="226"/>
      <c r="HG187" s="226"/>
      <c r="HH187" s="226"/>
      <c r="HI187" s="226"/>
      <c r="HJ187" s="226"/>
      <c r="HK187" s="226"/>
      <c r="HL187" s="226"/>
      <c r="HM187" s="226"/>
      <c r="HN187" s="226"/>
      <c r="HO187" s="226"/>
      <c r="HP187" s="226"/>
      <c r="HQ187" s="226"/>
      <c r="HR187" s="226"/>
      <c r="HS187" s="226"/>
      <c r="HT187" s="226"/>
      <c r="HU187" s="226"/>
      <c r="HV187" s="226"/>
      <c r="HW187" s="226"/>
      <c r="HX187" s="226"/>
      <c r="HY187" s="226"/>
      <c r="HZ187" s="226"/>
      <c r="IA187" s="226"/>
      <c r="IB187" s="226"/>
      <c r="IC187" s="226"/>
      <c r="ID187" s="226"/>
      <c r="IE187" s="226"/>
      <c r="IF187" s="226"/>
      <c r="IG187" s="226"/>
      <c r="IH187" s="226"/>
      <c r="II187" s="226"/>
      <c r="IJ187" s="226"/>
      <c r="IK187" s="226"/>
      <c r="IL187" s="226"/>
      <c r="IM187" s="226"/>
      <c r="IN187" s="226"/>
      <c r="IO187" s="226"/>
      <c r="IP187" s="226"/>
      <c r="IQ187" s="226"/>
      <c r="IR187" s="226"/>
      <c r="IS187" s="226"/>
      <c r="IT187" s="226"/>
      <c r="IU187" s="226"/>
      <c r="IV187" s="226"/>
      <c r="IW187" s="226"/>
    </row>
    <row r="188" spans="1:257" s="209" customFormat="1" ht="30" customHeight="1" x14ac:dyDescent="0.3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6"/>
      <c r="BN188" s="226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/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  <c r="EF188" s="226"/>
      <c r="EG188" s="226"/>
      <c r="EH188" s="226"/>
      <c r="EI188" s="226"/>
      <c r="EJ188" s="226"/>
      <c r="EK188" s="226"/>
      <c r="EL188" s="226"/>
      <c r="EM188" s="226"/>
      <c r="EN188" s="226"/>
      <c r="EO188" s="226"/>
      <c r="EP188" s="226"/>
      <c r="EQ188" s="226"/>
      <c r="ER188" s="226"/>
      <c r="ES188" s="226"/>
      <c r="ET188" s="226"/>
      <c r="EU188" s="226"/>
      <c r="EV188" s="226"/>
      <c r="EW188" s="226"/>
      <c r="EX188" s="226"/>
      <c r="EY188" s="226"/>
      <c r="EZ188" s="226"/>
      <c r="FA188" s="226"/>
      <c r="FB188" s="226"/>
      <c r="FC188" s="226"/>
      <c r="FD188" s="226"/>
      <c r="FE188" s="226"/>
      <c r="FF188" s="226"/>
      <c r="FG188" s="226"/>
      <c r="FH188" s="226"/>
      <c r="FI188" s="226"/>
      <c r="FJ188" s="226"/>
      <c r="FK188" s="226"/>
      <c r="FL188" s="226"/>
      <c r="FM188" s="226"/>
      <c r="FN188" s="226"/>
      <c r="FO188" s="226"/>
      <c r="FP188" s="226"/>
      <c r="FQ188" s="226"/>
      <c r="FR188" s="226"/>
      <c r="FS188" s="226"/>
      <c r="FT188" s="226"/>
      <c r="FU188" s="226"/>
      <c r="FV188" s="226"/>
      <c r="FW188" s="226"/>
      <c r="FX188" s="226"/>
      <c r="FY188" s="226"/>
      <c r="FZ188" s="226"/>
      <c r="GA188" s="226"/>
      <c r="GB188" s="226"/>
      <c r="GC188" s="226"/>
      <c r="GD188" s="226"/>
      <c r="GE188" s="226"/>
      <c r="GF188" s="226"/>
      <c r="GG188" s="226"/>
      <c r="GH188" s="226"/>
      <c r="GI188" s="226"/>
      <c r="GJ188" s="226"/>
      <c r="GK188" s="226"/>
      <c r="GL188" s="226"/>
      <c r="GM188" s="226"/>
      <c r="GN188" s="226"/>
      <c r="GO188" s="226"/>
      <c r="GP188" s="226"/>
      <c r="GQ188" s="226"/>
      <c r="GR188" s="226"/>
      <c r="GS188" s="226"/>
      <c r="GT188" s="226"/>
      <c r="GU188" s="226"/>
      <c r="GV188" s="226"/>
      <c r="GW188" s="226"/>
      <c r="GX188" s="226"/>
      <c r="GY188" s="226"/>
      <c r="GZ188" s="226"/>
      <c r="HA188" s="226"/>
      <c r="HB188" s="226"/>
      <c r="HC188" s="226"/>
      <c r="HD188" s="226"/>
      <c r="HE188" s="226"/>
      <c r="HF188" s="226"/>
      <c r="HG188" s="226"/>
      <c r="HH188" s="226"/>
      <c r="HI188" s="226"/>
      <c r="HJ188" s="226"/>
      <c r="HK188" s="226"/>
      <c r="HL188" s="226"/>
      <c r="HM188" s="226"/>
      <c r="HN188" s="226"/>
      <c r="HO188" s="226"/>
      <c r="HP188" s="226"/>
      <c r="HQ188" s="226"/>
      <c r="HR188" s="226"/>
      <c r="HS188" s="226"/>
      <c r="HT188" s="226"/>
      <c r="HU188" s="226"/>
      <c r="HV188" s="226"/>
      <c r="HW188" s="226"/>
      <c r="HX188" s="226"/>
      <c r="HY188" s="226"/>
      <c r="HZ188" s="226"/>
      <c r="IA188" s="226"/>
      <c r="IB188" s="226"/>
      <c r="IC188" s="226"/>
      <c r="ID188" s="226"/>
      <c r="IE188" s="226"/>
      <c r="IF188" s="226"/>
      <c r="IG188" s="226"/>
      <c r="IH188" s="226"/>
      <c r="II188" s="226"/>
      <c r="IJ188" s="226"/>
      <c r="IK188" s="226"/>
      <c r="IL188" s="226"/>
      <c r="IM188" s="226"/>
      <c r="IN188" s="226"/>
      <c r="IO188" s="226"/>
      <c r="IP188" s="226"/>
      <c r="IQ188" s="226"/>
      <c r="IR188" s="226"/>
      <c r="IS188" s="226"/>
      <c r="IT188" s="226"/>
      <c r="IU188" s="226"/>
      <c r="IV188" s="226"/>
      <c r="IW188" s="226"/>
    </row>
    <row r="189" spans="1:257" s="209" customFormat="1" ht="30" customHeight="1" x14ac:dyDescent="0.3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6"/>
      <c r="BN189" s="226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26"/>
      <c r="BZ189" s="226"/>
      <c r="CA189" s="226"/>
      <c r="CB189" s="226"/>
      <c r="CC189" s="226"/>
      <c r="CD189" s="226"/>
      <c r="CE189" s="226"/>
      <c r="CF189" s="226"/>
      <c r="CG189" s="226"/>
      <c r="CH189" s="226"/>
      <c r="CI189" s="226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  <c r="EF189" s="226"/>
      <c r="EG189" s="226"/>
      <c r="EH189" s="226"/>
      <c r="EI189" s="226"/>
      <c r="EJ189" s="226"/>
      <c r="EK189" s="226"/>
      <c r="EL189" s="226"/>
      <c r="EM189" s="226"/>
      <c r="EN189" s="226"/>
      <c r="EO189" s="226"/>
      <c r="EP189" s="226"/>
      <c r="EQ189" s="226"/>
      <c r="ER189" s="226"/>
      <c r="ES189" s="226"/>
      <c r="ET189" s="226"/>
      <c r="EU189" s="226"/>
      <c r="EV189" s="226"/>
      <c r="EW189" s="226"/>
      <c r="EX189" s="226"/>
      <c r="EY189" s="226"/>
      <c r="EZ189" s="226"/>
      <c r="FA189" s="226"/>
      <c r="FB189" s="226"/>
      <c r="FC189" s="226"/>
      <c r="FD189" s="226"/>
      <c r="FE189" s="226"/>
      <c r="FF189" s="226"/>
      <c r="FG189" s="226"/>
      <c r="FH189" s="226"/>
      <c r="FI189" s="226"/>
      <c r="FJ189" s="226"/>
      <c r="FK189" s="226"/>
      <c r="FL189" s="226"/>
      <c r="FM189" s="226"/>
      <c r="FN189" s="226"/>
      <c r="FO189" s="226"/>
      <c r="FP189" s="226"/>
      <c r="FQ189" s="226"/>
      <c r="FR189" s="226"/>
      <c r="FS189" s="226"/>
      <c r="FT189" s="226"/>
      <c r="FU189" s="226"/>
      <c r="FV189" s="226"/>
      <c r="FW189" s="226"/>
      <c r="FX189" s="226"/>
      <c r="FY189" s="226"/>
      <c r="FZ189" s="226"/>
      <c r="GA189" s="226"/>
      <c r="GB189" s="226"/>
      <c r="GC189" s="226"/>
      <c r="GD189" s="226"/>
      <c r="GE189" s="226"/>
      <c r="GF189" s="226"/>
      <c r="GG189" s="226"/>
      <c r="GH189" s="226"/>
      <c r="GI189" s="226"/>
      <c r="GJ189" s="226"/>
      <c r="GK189" s="226"/>
      <c r="GL189" s="226"/>
      <c r="GM189" s="226"/>
      <c r="GN189" s="226"/>
      <c r="GO189" s="226"/>
      <c r="GP189" s="226"/>
      <c r="GQ189" s="226"/>
      <c r="GR189" s="226"/>
      <c r="GS189" s="226"/>
      <c r="GT189" s="226"/>
      <c r="GU189" s="226"/>
      <c r="GV189" s="226"/>
      <c r="GW189" s="226"/>
      <c r="GX189" s="226"/>
      <c r="GY189" s="226"/>
      <c r="GZ189" s="226"/>
      <c r="HA189" s="226"/>
      <c r="HB189" s="226"/>
      <c r="HC189" s="226"/>
      <c r="HD189" s="226"/>
      <c r="HE189" s="226"/>
      <c r="HF189" s="226"/>
      <c r="HG189" s="226"/>
      <c r="HH189" s="226"/>
      <c r="HI189" s="226"/>
      <c r="HJ189" s="226"/>
      <c r="HK189" s="226"/>
      <c r="HL189" s="226"/>
      <c r="HM189" s="226"/>
      <c r="HN189" s="226"/>
      <c r="HO189" s="226"/>
      <c r="HP189" s="226"/>
      <c r="HQ189" s="226"/>
      <c r="HR189" s="226"/>
      <c r="HS189" s="226"/>
      <c r="HT189" s="226"/>
      <c r="HU189" s="226"/>
      <c r="HV189" s="226"/>
      <c r="HW189" s="226"/>
      <c r="HX189" s="226"/>
      <c r="HY189" s="226"/>
      <c r="HZ189" s="226"/>
      <c r="IA189" s="226"/>
      <c r="IB189" s="226"/>
      <c r="IC189" s="226"/>
      <c r="ID189" s="226"/>
      <c r="IE189" s="226"/>
      <c r="IF189" s="226"/>
      <c r="IG189" s="226"/>
      <c r="IH189" s="226"/>
      <c r="II189" s="226"/>
      <c r="IJ189" s="226"/>
      <c r="IK189" s="226"/>
      <c r="IL189" s="226"/>
      <c r="IM189" s="226"/>
      <c r="IN189" s="226"/>
      <c r="IO189" s="226"/>
      <c r="IP189" s="226"/>
      <c r="IQ189" s="226"/>
      <c r="IR189" s="226"/>
      <c r="IS189" s="226"/>
      <c r="IT189" s="226"/>
      <c r="IU189" s="226"/>
      <c r="IV189" s="226"/>
      <c r="IW189" s="226"/>
    </row>
    <row r="190" spans="1:257" s="209" customFormat="1" ht="30" customHeight="1" x14ac:dyDescent="0.3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6"/>
      <c r="BO190" s="226"/>
      <c r="BP190" s="226"/>
      <c r="BQ190" s="226"/>
      <c r="BR190" s="226"/>
      <c r="BS190" s="226"/>
      <c r="BT190" s="226"/>
      <c r="BU190" s="226"/>
      <c r="BV190" s="226"/>
      <c r="BW190" s="226"/>
      <c r="BX190" s="226"/>
      <c r="BY190" s="226"/>
      <c r="BZ190" s="226"/>
      <c r="CA190" s="226"/>
      <c r="CB190" s="226"/>
      <c r="CC190" s="226"/>
      <c r="CD190" s="226"/>
      <c r="CE190" s="226"/>
      <c r="CF190" s="226"/>
      <c r="CG190" s="226"/>
      <c r="CH190" s="226"/>
      <c r="CI190" s="226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  <c r="EF190" s="226"/>
      <c r="EG190" s="226"/>
      <c r="EH190" s="226"/>
      <c r="EI190" s="226"/>
      <c r="EJ190" s="226"/>
      <c r="EK190" s="226"/>
      <c r="EL190" s="226"/>
      <c r="EM190" s="226"/>
      <c r="EN190" s="226"/>
      <c r="EO190" s="226"/>
      <c r="EP190" s="226"/>
      <c r="EQ190" s="226"/>
      <c r="ER190" s="226"/>
      <c r="ES190" s="226"/>
      <c r="ET190" s="226"/>
      <c r="EU190" s="226"/>
      <c r="EV190" s="226"/>
      <c r="EW190" s="226"/>
      <c r="EX190" s="226"/>
      <c r="EY190" s="226"/>
      <c r="EZ190" s="226"/>
      <c r="FA190" s="226"/>
      <c r="FB190" s="226"/>
      <c r="FC190" s="226"/>
      <c r="FD190" s="226"/>
      <c r="FE190" s="226"/>
      <c r="FF190" s="226"/>
      <c r="FG190" s="226"/>
      <c r="FH190" s="226"/>
      <c r="FI190" s="226"/>
      <c r="FJ190" s="226"/>
      <c r="FK190" s="226"/>
      <c r="FL190" s="226"/>
      <c r="FM190" s="226"/>
      <c r="FN190" s="226"/>
      <c r="FO190" s="226"/>
      <c r="FP190" s="226"/>
      <c r="FQ190" s="226"/>
      <c r="FR190" s="226"/>
      <c r="FS190" s="226"/>
      <c r="FT190" s="226"/>
      <c r="FU190" s="226"/>
      <c r="FV190" s="226"/>
      <c r="FW190" s="226"/>
      <c r="FX190" s="226"/>
      <c r="FY190" s="226"/>
      <c r="FZ190" s="226"/>
      <c r="GA190" s="226"/>
      <c r="GB190" s="226"/>
      <c r="GC190" s="226"/>
      <c r="GD190" s="226"/>
      <c r="GE190" s="226"/>
      <c r="GF190" s="226"/>
      <c r="GG190" s="226"/>
      <c r="GH190" s="226"/>
      <c r="GI190" s="226"/>
      <c r="GJ190" s="226"/>
      <c r="GK190" s="226"/>
      <c r="GL190" s="226"/>
      <c r="GM190" s="226"/>
      <c r="GN190" s="226"/>
      <c r="GO190" s="226"/>
      <c r="GP190" s="226"/>
      <c r="GQ190" s="226"/>
      <c r="GR190" s="226"/>
      <c r="GS190" s="226"/>
      <c r="GT190" s="226"/>
      <c r="GU190" s="226"/>
      <c r="GV190" s="226"/>
      <c r="GW190" s="226"/>
      <c r="GX190" s="226"/>
      <c r="GY190" s="226"/>
      <c r="GZ190" s="226"/>
      <c r="HA190" s="226"/>
      <c r="HB190" s="226"/>
      <c r="HC190" s="226"/>
      <c r="HD190" s="226"/>
      <c r="HE190" s="226"/>
      <c r="HF190" s="226"/>
      <c r="HG190" s="226"/>
      <c r="HH190" s="226"/>
      <c r="HI190" s="226"/>
      <c r="HJ190" s="226"/>
      <c r="HK190" s="226"/>
      <c r="HL190" s="226"/>
      <c r="HM190" s="226"/>
      <c r="HN190" s="226"/>
      <c r="HO190" s="226"/>
      <c r="HP190" s="226"/>
      <c r="HQ190" s="226"/>
      <c r="HR190" s="226"/>
      <c r="HS190" s="226"/>
      <c r="HT190" s="226"/>
      <c r="HU190" s="226"/>
      <c r="HV190" s="226"/>
      <c r="HW190" s="226"/>
      <c r="HX190" s="226"/>
      <c r="HY190" s="226"/>
      <c r="HZ190" s="226"/>
      <c r="IA190" s="226"/>
      <c r="IB190" s="226"/>
      <c r="IC190" s="226"/>
      <c r="ID190" s="226"/>
      <c r="IE190" s="226"/>
      <c r="IF190" s="226"/>
      <c r="IG190" s="226"/>
      <c r="IH190" s="226"/>
      <c r="II190" s="226"/>
      <c r="IJ190" s="226"/>
      <c r="IK190" s="226"/>
      <c r="IL190" s="226"/>
      <c r="IM190" s="226"/>
      <c r="IN190" s="226"/>
      <c r="IO190" s="226"/>
      <c r="IP190" s="226"/>
      <c r="IQ190" s="226"/>
      <c r="IR190" s="226"/>
      <c r="IS190" s="226"/>
      <c r="IT190" s="226"/>
      <c r="IU190" s="226"/>
      <c r="IV190" s="226"/>
      <c r="IW190" s="226"/>
    </row>
    <row r="191" spans="1:257" s="209" customFormat="1" ht="30" customHeight="1" x14ac:dyDescent="0.3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  <c r="EF191" s="226"/>
      <c r="EG191" s="226"/>
      <c r="EH191" s="226"/>
      <c r="EI191" s="226"/>
      <c r="EJ191" s="226"/>
      <c r="EK191" s="226"/>
      <c r="EL191" s="226"/>
      <c r="EM191" s="226"/>
      <c r="EN191" s="226"/>
      <c r="EO191" s="226"/>
      <c r="EP191" s="226"/>
      <c r="EQ191" s="226"/>
      <c r="ER191" s="226"/>
      <c r="ES191" s="226"/>
      <c r="ET191" s="226"/>
      <c r="EU191" s="226"/>
      <c r="EV191" s="226"/>
      <c r="EW191" s="226"/>
      <c r="EX191" s="226"/>
      <c r="EY191" s="226"/>
      <c r="EZ191" s="226"/>
      <c r="FA191" s="226"/>
      <c r="FB191" s="226"/>
      <c r="FC191" s="226"/>
      <c r="FD191" s="226"/>
      <c r="FE191" s="226"/>
      <c r="FF191" s="226"/>
      <c r="FG191" s="226"/>
      <c r="FH191" s="226"/>
      <c r="FI191" s="226"/>
      <c r="FJ191" s="226"/>
      <c r="FK191" s="226"/>
      <c r="FL191" s="226"/>
      <c r="FM191" s="226"/>
      <c r="FN191" s="226"/>
      <c r="FO191" s="226"/>
      <c r="FP191" s="226"/>
      <c r="FQ191" s="226"/>
      <c r="FR191" s="226"/>
      <c r="FS191" s="226"/>
      <c r="FT191" s="226"/>
      <c r="FU191" s="226"/>
      <c r="FV191" s="226"/>
      <c r="FW191" s="226"/>
      <c r="FX191" s="226"/>
      <c r="FY191" s="226"/>
      <c r="FZ191" s="226"/>
      <c r="GA191" s="226"/>
      <c r="GB191" s="226"/>
      <c r="GC191" s="226"/>
      <c r="GD191" s="226"/>
      <c r="GE191" s="226"/>
      <c r="GF191" s="226"/>
      <c r="GG191" s="226"/>
      <c r="GH191" s="226"/>
      <c r="GI191" s="226"/>
      <c r="GJ191" s="226"/>
      <c r="GK191" s="226"/>
      <c r="GL191" s="226"/>
      <c r="GM191" s="226"/>
      <c r="GN191" s="226"/>
      <c r="GO191" s="226"/>
      <c r="GP191" s="226"/>
      <c r="GQ191" s="226"/>
      <c r="GR191" s="226"/>
      <c r="GS191" s="226"/>
      <c r="GT191" s="226"/>
      <c r="GU191" s="226"/>
      <c r="GV191" s="226"/>
      <c r="GW191" s="226"/>
      <c r="GX191" s="226"/>
      <c r="GY191" s="226"/>
      <c r="GZ191" s="226"/>
      <c r="HA191" s="226"/>
      <c r="HB191" s="226"/>
      <c r="HC191" s="226"/>
      <c r="HD191" s="226"/>
      <c r="HE191" s="226"/>
      <c r="HF191" s="226"/>
      <c r="HG191" s="226"/>
      <c r="HH191" s="226"/>
      <c r="HI191" s="226"/>
      <c r="HJ191" s="226"/>
      <c r="HK191" s="226"/>
      <c r="HL191" s="226"/>
      <c r="HM191" s="226"/>
      <c r="HN191" s="226"/>
      <c r="HO191" s="226"/>
      <c r="HP191" s="226"/>
      <c r="HQ191" s="226"/>
      <c r="HR191" s="226"/>
      <c r="HS191" s="226"/>
      <c r="HT191" s="226"/>
      <c r="HU191" s="226"/>
      <c r="HV191" s="226"/>
      <c r="HW191" s="226"/>
      <c r="HX191" s="226"/>
      <c r="HY191" s="226"/>
      <c r="HZ191" s="226"/>
      <c r="IA191" s="226"/>
      <c r="IB191" s="226"/>
      <c r="IC191" s="226"/>
      <c r="ID191" s="226"/>
      <c r="IE191" s="226"/>
      <c r="IF191" s="226"/>
      <c r="IG191" s="226"/>
      <c r="IH191" s="226"/>
      <c r="II191" s="226"/>
      <c r="IJ191" s="226"/>
      <c r="IK191" s="226"/>
      <c r="IL191" s="226"/>
      <c r="IM191" s="226"/>
      <c r="IN191" s="226"/>
      <c r="IO191" s="226"/>
      <c r="IP191" s="226"/>
      <c r="IQ191" s="226"/>
      <c r="IR191" s="226"/>
      <c r="IS191" s="226"/>
      <c r="IT191" s="226"/>
      <c r="IU191" s="226"/>
      <c r="IV191" s="226"/>
      <c r="IW191" s="226"/>
    </row>
    <row r="192" spans="1:257" s="209" customFormat="1" ht="30" customHeight="1" x14ac:dyDescent="0.3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26"/>
      <c r="BT192" s="226"/>
      <c r="BU192" s="226"/>
      <c r="BV192" s="226"/>
      <c r="BW192" s="226"/>
      <c r="BX192" s="226"/>
      <c r="BY192" s="226"/>
      <c r="BZ192" s="226"/>
      <c r="CA192" s="226"/>
      <c r="CB192" s="226"/>
      <c r="CC192" s="226"/>
      <c r="CD192" s="226"/>
      <c r="CE192" s="226"/>
      <c r="CF192" s="226"/>
      <c r="CG192" s="226"/>
      <c r="CH192" s="226"/>
      <c r="CI192" s="226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  <c r="EF192" s="226"/>
      <c r="EG192" s="226"/>
      <c r="EH192" s="226"/>
      <c r="EI192" s="226"/>
      <c r="EJ192" s="226"/>
      <c r="EK192" s="226"/>
      <c r="EL192" s="226"/>
      <c r="EM192" s="226"/>
      <c r="EN192" s="226"/>
      <c r="EO192" s="226"/>
      <c r="EP192" s="226"/>
      <c r="EQ192" s="226"/>
      <c r="ER192" s="226"/>
      <c r="ES192" s="226"/>
      <c r="ET192" s="226"/>
      <c r="EU192" s="226"/>
      <c r="EV192" s="226"/>
      <c r="EW192" s="226"/>
      <c r="EX192" s="226"/>
      <c r="EY192" s="226"/>
      <c r="EZ192" s="226"/>
      <c r="FA192" s="226"/>
      <c r="FB192" s="226"/>
      <c r="FC192" s="226"/>
      <c r="FD192" s="226"/>
      <c r="FE192" s="226"/>
      <c r="FF192" s="226"/>
      <c r="FG192" s="226"/>
      <c r="FH192" s="226"/>
      <c r="FI192" s="226"/>
      <c r="FJ192" s="226"/>
      <c r="FK192" s="226"/>
      <c r="FL192" s="226"/>
      <c r="FM192" s="226"/>
      <c r="FN192" s="226"/>
      <c r="FO192" s="226"/>
      <c r="FP192" s="226"/>
      <c r="FQ192" s="226"/>
      <c r="FR192" s="226"/>
      <c r="FS192" s="226"/>
      <c r="FT192" s="226"/>
      <c r="FU192" s="226"/>
      <c r="FV192" s="226"/>
      <c r="FW192" s="226"/>
      <c r="FX192" s="226"/>
      <c r="FY192" s="226"/>
      <c r="FZ192" s="226"/>
      <c r="GA192" s="226"/>
      <c r="GB192" s="226"/>
      <c r="GC192" s="226"/>
      <c r="GD192" s="226"/>
      <c r="GE192" s="226"/>
      <c r="GF192" s="226"/>
      <c r="GG192" s="226"/>
      <c r="GH192" s="226"/>
      <c r="GI192" s="226"/>
      <c r="GJ192" s="226"/>
      <c r="GK192" s="226"/>
      <c r="GL192" s="226"/>
      <c r="GM192" s="226"/>
      <c r="GN192" s="226"/>
      <c r="GO192" s="226"/>
      <c r="GP192" s="226"/>
      <c r="GQ192" s="226"/>
      <c r="GR192" s="226"/>
      <c r="GS192" s="226"/>
      <c r="GT192" s="226"/>
      <c r="GU192" s="226"/>
      <c r="GV192" s="226"/>
      <c r="GW192" s="226"/>
      <c r="GX192" s="226"/>
      <c r="GY192" s="226"/>
      <c r="GZ192" s="226"/>
      <c r="HA192" s="226"/>
      <c r="HB192" s="226"/>
      <c r="HC192" s="226"/>
      <c r="HD192" s="226"/>
      <c r="HE192" s="226"/>
      <c r="HF192" s="226"/>
      <c r="HG192" s="226"/>
      <c r="HH192" s="226"/>
      <c r="HI192" s="226"/>
      <c r="HJ192" s="226"/>
      <c r="HK192" s="226"/>
      <c r="HL192" s="226"/>
      <c r="HM192" s="226"/>
      <c r="HN192" s="226"/>
      <c r="HO192" s="226"/>
      <c r="HP192" s="226"/>
      <c r="HQ192" s="226"/>
      <c r="HR192" s="226"/>
      <c r="HS192" s="226"/>
      <c r="HT192" s="226"/>
      <c r="HU192" s="226"/>
      <c r="HV192" s="226"/>
      <c r="HW192" s="226"/>
      <c r="HX192" s="226"/>
      <c r="HY192" s="226"/>
      <c r="HZ192" s="226"/>
      <c r="IA192" s="226"/>
      <c r="IB192" s="226"/>
      <c r="IC192" s="226"/>
      <c r="ID192" s="226"/>
      <c r="IE192" s="226"/>
      <c r="IF192" s="226"/>
      <c r="IG192" s="226"/>
      <c r="IH192" s="226"/>
      <c r="II192" s="226"/>
      <c r="IJ192" s="226"/>
      <c r="IK192" s="226"/>
      <c r="IL192" s="226"/>
      <c r="IM192" s="226"/>
      <c r="IN192" s="226"/>
      <c r="IO192" s="226"/>
      <c r="IP192" s="226"/>
      <c r="IQ192" s="226"/>
      <c r="IR192" s="226"/>
      <c r="IS192" s="226"/>
      <c r="IT192" s="226"/>
      <c r="IU192" s="226"/>
      <c r="IV192" s="226"/>
      <c r="IW192" s="226"/>
    </row>
    <row r="193" spans="1:257" s="209" customFormat="1" ht="30" customHeight="1" x14ac:dyDescent="0.3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  <c r="EF193" s="226"/>
      <c r="EG193" s="226"/>
      <c r="EH193" s="226"/>
      <c r="EI193" s="226"/>
      <c r="EJ193" s="226"/>
      <c r="EK193" s="226"/>
      <c r="EL193" s="226"/>
      <c r="EM193" s="226"/>
      <c r="EN193" s="226"/>
      <c r="EO193" s="226"/>
      <c r="EP193" s="226"/>
      <c r="EQ193" s="226"/>
      <c r="ER193" s="226"/>
      <c r="ES193" s="226"/>
      <c r="ET193" s="226"/>
      <c r="EU193" s="226"/>
      <c r="EV193" s="226"/>
      <c r="EW193" s="226"/>
      <c r="EX193" s="226"/>
      <c r="EY193" s="226"/>
      <c r="EZ193" s="226"/>
      <c r="FA193" s="226"/>
      <c r="FB193" s="226"/>
      <c r="FC193" s="226"/>
      <c r="FD193" s="226"/>
      <c r="FE193" s="226"/>
      <c r="FF193" s="226"/>
      <c r="FG193" s="226"/>
      <c r="FH193" s="226"/>
      <c r="FI193" s="226"/>
      <c r="FJ193" s="226"/>
      <c r="FK193" s="226"/>
      <c r="FL193" s="226"/>
      <c r="FM193" s="226"/>
      <c r="FN193" s="226"/>
      <c r="FO193" s="226"/>
      <c r="FP193" s="226"/>
      <c r="FQ193" s="226"/>
      <c r="FR193" s="226"/>
      <c r="FS193" s="226"/>
      <c r="FT193" s="226"/>
      <c r="FU193" s="226"/>
      <c r="FV193" s="226"/>
      <c r="FW193" s="226"/>
      <c r="FX193" s="226"/>
      <c r="FY193" s="226"/>
      <c r="FZ193" s="226"/>
      <c r="GA193" s="226"/>
      <c r="GB193" s="226"/>
      <c r="GC193" s="226"/>
      <c r="GD193" s="226"/>
      <c r="GE193" s="226"/>
      <c r="GF193" s="226"/>
      <c r="GG193" s="226"/>
      <c r="GH193" s="226"/>
      <c r="GI193" s="226"/>
      <c r="GJ193" s="226"/>
      <c r="GK193" s="226"/>
      <c r="GL193" s="226"/>
      <c r="GM193" s="226"/>
      <c r="GN193" s="226"/>
      <c r="GO193" s="226"/>
      <c r="GP193" s="226"/>
      <c r="GQ193" s="226"/>
      <c r="GR193" s="226"/>
      <c r="GS193" s="226"/>
      <c r="GT193" s="226"/>
      <c r="GU193" s="226"/>
      <c r="GV193" s="226"/>
      <c r="GW193" s="226"/>
      <c r="GX193" s="226"/>
      <c r="GY193" s="226"/>
      <c r="GZ193" s="226"/>
      <c r="HA193" s="226"/>
      <c r="HB193" s="226"/>
      <c r="HC193" s="226"/>
      <c r="HD193" s="226"/>
      <c r="HE193" s="226"/>
      <c r="HF193" s="226"/>
      <c r="HG193" s="226"/>
      <c r="HH193" s="226"/>
      <c r="HI193" s="226"/>
      <c r="HJ193" s="226"/>
      <c r="HK193" s="226"/>
      <c r="HL193" s="226"/>
      <c r="HM193" s="226"/>
      <c r="HN193" s="226"/>
      <c r="HO193" s="226"/>
      <c r="HP193" s="226"/>
      <c r="HQ193" s="226"/>
      <c r="HR193" s="226"/>
      <c r="HS193" s="226"/>
      <c r="HT193" s="226"/>
      <c r="HU193" s="226"/>
      <c r="HV193" s="226"/>
      <c r="HW193" s="226"/>
      <c r="HX193" s="226"/>
      <c r="HY193" s="226"/>
      <c r="HZ193" s="226"/>
      <c r="IA193" s="226"/>
      <c r="IB193" s="226"/>
      <c r="IC193" s="226"/>
      <c r="ID193" s="226"/>
      <c r="IE193" s="226"/>
      <c r="IF193" s="226"/>
      <c r="IG193" s="226"/>
      <c r="IH193" s="226"/>
      <c r="II193" s="226"/>
      <c r="IJ193" s="226"/>
      <c r="IK193" s="226"/>
      <c r="IL193" s="226"/>
      <c r="IM193" s="226"/>
      <c r="IN193" s="226"/>
      <c r="IO193" s="226"/>
      <c r="IP193" s="226"/>
      <c r="IQ193" s="226"/>
      <c r="IR193" s="226"/>
      <c r="IS193" s="226"/>
      <c r="IT193" s="226"/>
      <c r="IU193" s="226"/>
      <c r="IV193" s="226"/>
      <c r="IW193" s="226"/>
    </row>
    <row r="194" spans="1:257" s="209" customFormat="1" ht="30" customHeight="1" x14ac:dyDescent="0.3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  <c r="EF194" s="226"/>
      <c r="EG194" s="226"/>
      <c r="EH194" s="226"/>
      <c r="EI194" s="226"/>
      <c r="EJ194" s="226"/>
      <c r="EK194" s="226"/>
      <c r="EL194" s="226"/>
      <c r="EM194" s="226"/>
      <c r="EN194" s="226"/>
      <c r="EO194" s="226"/>
      <c r="EP194" s="226"/>
      <c r="EQ194" s="226"/>
      <c r="ER194" s="226"/>
      <c r="ES194" s="226"/>
      <c r="ET194" s="226"/>
      <c r="EU194" s="226"/>
      <c r="EV194" s="226"/>
      <c r="EW194" s="226"/>
      <c r="EX194" s="226"/>
      <c r="EY194" s="226"/>
      <c r="EZ194" s="226"/>
      <c r="FA194" s="226"/>
      <c r="FB194" s="226"/>
      <c r="FC194" s="226"/>
      <c r="FD194" s="226"/>
      <c r="FE194" s="226"/>
      <c r="FF194" s="226"/>
      <c r="FG194" s="226"/>
      <c r="FH194" s="226"/>
      <c r="FI194" s="226"/>
      <c r="FJ194" s="226"/>
      <c r="FK194" s="226"/>
      <c r="FL194" s="226"/>
      <c r="FM194" s="226"/>
      <c r="FN194" s="226"/>
      <c r="FO194" s="226"/>
      <c r="FP194" s="226"/>
      <c r="FQ194" s="226"/>
      <c r="FR194" s="226"/>
      <c r="FS194" s="226"/>
      <c r="FT194" s="226"/>
      <c r="FU194" s="226"/>
      <c r="FV194" s="226"/>
      <c r="FW194" s="226"/>
      <c r="FX194" s="226"/>
      <c r="FY194" s="226"/>
      <c r="FZ194" s="226"/>
      <c r="GA194" s="226"/>
      <c r="GB194" s="226"/>
      <c r="GC194" s="226"/>
      <c r="GD194" s="226"/>
      <c r="GE194" s="226"/>
      <c r="GF194" s="226"/>
      <c r="GG194" s="226"/>
      <c r="GH194" s="226"/>
      <c r="GI194" s="226"/>
      <c r="GJ194" s="226"/>
      <c r="GK194" s="226"/>
      <c r="GL194" s="226"/>
      <c r="GM194" s="226"/>
      <c r="GN194" s="226"/>
      <c r="GO194" s="226"/>
      <c r="GP194" s="226"/>
      <c r="GQ194" s="226"/>
      <c r="GR194" s="226"/>
      <c r="GS194" s="226"/>
      <c r="GT194" s="226"/>
      <c r="GU194" s="226"/>
      <c r="GV194" s="226"/>
      <c r="GW194" s="226"/>
      <c r="GX194" s="226"/>
      <c r="GY194" s="226"/>
      <c r="GZ194" s="226"/>
      <c r="HA194" s="226"/>
      <c r="HB194" s="226"/>
      <c r="HC194" s="226"/>
      <c r="HD194" s="226"/>
      <c r="HE194" s="226"/>
      <c r="HF194" s="226"/>
      <c r="HG194" s="226"/>
      <c r="HH194" s="226"/>
      <c r="HI194" s="226"/>
      <c r="HJ194" s="226"/>
      <c r="HK194" s="226"/>
      <c r="HL194" s="226"/>
      <c r="HM194" s="226"/>
      <c r="HN194" s="226"/>
      <c r="HO194" s="226"/>
      <c r="HP194" s="226"/>
      <c r="HQ194" s="226"/>
      <c r="HR194" s="226"/>
      <c r="HS194" s="226"/>
      <c r="HT194" s="226"/>
      <c r="HU194" s="226"/>
      <c r="HV194" s="226"/>
      <c r="HW194" s="226"/>
      <c r="HX194" s="226"/>
      <c r="HY194" s="226"/>
      <c r="HZ194" s="226"/>
      <c r="IA194" s="226"/>
      <c r="IB194" s="226"/>
      <c r="IC194" s="226"/>
      <c r="ID194" s="226"/>
      <c r="IE194" s="226"/>
      <c r="IF194" s="226"/>
      <c r="IG194" s="226"/>
      <c r="IH194" s="226"/>
      <c r="II194" s="226"/>
      <c r="IJ194" s="226"/>
      <c r="IK194" s="226"/>
      <c r="IL194" s="226"/>
      <c r="IM194" s="226"/>
      <c r="IN194" s="226"/>
      <c r="IO194" s="226"/>
      <c r="IP194" s="226"/>
      <c r="IQ194" s="226"/>
      <c r="IR194" s="226"/>
      <c r="IS194" s="226"/>
      <c r="IT194" s="226"/>
      <c r="IU194" s="226"/>
      <c r="IV194" s="226"/>
      <c r="IW194" s="226"/>
    </row>
    <row r="195" spans="1:257" s="209" customFormat="1" ht="30" customHeight="1" x14ac:dyDescent="0.3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6"/>
      <c r="BN195" s="226"/>
      <c r="BO195" s="226"/>
      <c r="BP195" s="226"/>
      <c r="BQ195" s="226"/>
      <c r="BR195" s="226"/>
      <c r="BS195" s="226"/>
      <c r="BT195" s="226"/>
      <c r="BU195" s="226"/>
      <c r="BV195" s="226"/>
      <c r="BW195" s="226"/>
      <c r="BX195" s="226"/>
      <c r="BY195" s="226"/>
      <c r="BZ195" s="226"/>
      <c r="CA195" s="226"/>
      <c r="CB195" s="226"/>
      <c r="CC195" s="226"/>
      <c r="CD195" s="226"/>
      <c r="CE195" s="226"/>
      <c r="CF195" s="226"/>
      <c r="CG195" s="226"/>
      <c r="CH195" s="226"/>
      <c r="CI195" s="226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  <c r="EF195" s="226"/>
      <c r="EG195" s="226"/>
      <c r="EH195" s="226"/>
      <c r="EI195" s="226"/>
      <c r="EJ195" s="226"/>
      <c r="EK195" s="226"/>
      <c r="EL195" s="226"/>
      <c r="EM195" s="226"/>
      <c r="EN195" s="226"/>
      <c r="EO195" s="226"/>
      <c r="EP195" s="226"/>
      <c r="EQ195" s="226"/>
      <c r="ER195" s="226"/>
      <c r="ES195" s="226"/>
      <c r="ET195" s="226"/>
      <c r="EU195" s="226"/>
      <c r="EV195" s="226"/>
      <c r="EW195" s="226"/>
      <c r="EX195" s="226"/>
      <c r="EY195" s="226"/>
      <c r="EZ195" s="226"/>
      <c r="FA195" s="226"/>
      <c r="FB195" s="226"/>
      <c r="FC195" s="226"/>
      <c r="FD195" s="226"/>
      <c r="FE195" s="226"/>
      <c r="FF195" s="226"/>
      <c r="FG195" s="226"/>
      <c r="FH195" s="226"/>
      <c r="FI195" s="226"/>
      <c r="FJ195" s="226"/>
      <c r="FK195" s="226"/>
      <c r="FL195" s="226"/>
      <c r="FM195" s="226"/>
      <c r="FN195" s="226"/>
      <c r="FO195" s="226"/>
      <c r="FP195" s="226"/>
      <c r="FQ195" s="226"/>
      <c r="FR195" s="226"/>
      <c r="FS195" s="226"/>
      <c r="FT195" s="226"/>
      <c r="FU195" s="226"/>
      <c r="FV195" s="226"/>
      <c r="FW195" s="226"/>
      <c r="FX195" s="226"/>
      <c r="FY195" s="226"/>
      <c r="FZ195" s="226"/>
      <c r="GA195" s="226"/>
      <c r="GB195" s="226"/>
      <c r="GC195" s="226"/>
      <c r="GD195" s="226"/>
      <c r="GE195" s="226"/>
      <c r="GF195" s="226"/>
      <c r="GG195" s="226"/>
      <c r="GH195" s="226"/>
      <c r="GI195" s="226"/>
      <c r="GJ195" s="226"/>
      <c r="GK195" s="226"/>
      <c r="GL195" s="226"/>
      <c r="GM195" s="226"/>
      <c r="GN195" s="226"/>
      <c r="GO195" s="226"/>
      <c r="GP195" s="226"/>
      <c r="GQ195" s="226"/>
      <c r="GR195" s="226"/>
      <c r="GS195" s="226"/>
      <c r="GT195" s="226"/>
      <c r="GU195" s="226"/>
      <c r="GV195" s="226"/>
      <c r="GW195" s="226"/>
      <c r="GX195" s="226"/>
      <c r="GY195" s="226"/>
      <c r="GZ195" s="226"/>
      <c r="HA195" s="226"/>
      <c r="HB195" s="226"/>
      <c r="HC195" s="226"/>
      <c r="HD195" s="226"/>
      <c r="HE195" s="226"/>
      <c r="HF195" s="226"/>
      <c r="HG195" s="226"/>
      <c r="HH195" s="226"/>
      <c r="HI195" s="226"/>
      <c r="HJ195" s="226"/>
      <c r="HK195" s="226"/>
      <c r="HL195" s="226"/>
      <c r="HM195" s="226"/>
      <c r="HN195" s="226"/>
      <c r="HO195" s="226"/>
      <c r="HP195" s="226"/>
      <c r="HQ195" s="226"/>
      <c r="HR195" s="226"/>
      <c r="HS195" s="226"/>
      <c r="HT195" s="226"/>
      <c r="HU195" s="226"/>
      <c r="HV195" s="226"/>
      <c r="HW195" s="226"/>
      <c r="HX195" s="226"/>
      <c r="HY195" s="226"/>
      <c r="HZ195" s="226"/>
      <c r="IA195" s="226"/>
      <c r="IB195" s="226"/>
      <c r="IC195" s="226"/>
      <c r="ID195" s="226"/>
      <c r="IE195" s="226"/>
      <c r="IF195" s="226"/>
      <c r="IG195" s="226"/>
      <c r="IH195" s="226"/>
      <c r="II195" s="226"/>
      <c r="IJ195" s="226"/>
      <c r="IK195" s="226"/>
      <c r="IL195" s="226"/>
      <c r="IM195" s="226"/>
      <c r="IN195" s="226"/>
      <c r="IO195" s="226"/>
      <c r="IP195" s="226"/>
      <c r="IQ195" s="226"/>
      <c r="IR195" s="226"/>
      <c r="IS195" s="226"/>
      <c r="IT195" s="226"/>
      <c r="IU195" s="226"/>
      <c r="IV195" s="226"/>
      <c r="IW195" s="226"/>
    </row>
    <row r="196" spans="1:257" s="209" customFormat="1" ht="30" customHeight="1" x14ac:dyDescent="0.3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26"/>
      <c r="BN196" s="226"/>
      <c r="BO196" s="226"/>
      <c r="BP196" s="226"/>
      <c r="BQ196" s="226"/>
      <c r="BR196" s="226"/>
      <c r="BS196" s="226"/>
      <c r="BT196" s="226"/>
      <c r="BU196" s="226"/>
      <c r="BV196" s="226"/>
      <c r="BW196" s="226"/>
      <c r="BX196" s="226"/>
      <c r="BY196" s="226"/>
      <c r="BZ196" s="226"/>
      <c r="CA196" s="226"/>
      <c r="CB196" s="226"/>
      <c r="CC196" s="226"/>
      <c r="CD196" s="226"/>
      <c r="CE196" s="226"/>
      <c r="CF196" s="226"/>
      <c r="CG196" s="226"/>
      <c r="CH196" s="226"/>
      <c r="CI196" s="226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  <c r="EF196" s="226"/>
      <c r="EG196" s="226"/>
      <c r="EH196" s="226"/>
      <c r="EI196" s="226"/>
      <c r="EJ196" s="226"/>
      <c r="EK196" s="226"/>
      <c r="EL196" s="226"/>
      <c r="EM196" s="226"/>
      <c r="EN196" s="226"/>
      <c r="EO196" s="226"/>
      <c r="EP196" s="226"/>
      <c r="EQ196" s="226"/>
      <c r="ER196" s="226"/>
      <c r="ES196" s="226"/>
      <c r="ET196" s="226"/>
      <c r="EU196" s="226"/>
      <c r="EV196" s="226"/>
      <c r="EW196" s="226"/>
      <c r="EX196" s="226"/>
      <c r="EY196" s="226"/>
      <c r="EZ196" s="226"/>
      <c r="FA196" s="226"/>
      <c r="FB196" s="226"/>
      <c r="FC196" s="226"/>
      <c r="FD196" s="226"/>
      <c r="FE196" s="226"/>
      <c r="FF196" s="226"/>
      <c r="FG196" s="226"/>
      <c r="FH196" s="226"/>
      <c r="FI196" s="226"/>
      <c r="FJ196" s="226"/>
      <c r="FK196" s="226"/>
      <c r="FL196" s="226"/>
      <c r="FM196" s="226"/>
      <c r="FN196" s="226"/>
      <c r="FO196" s="226"/>
      <c r="FP196" s="226"/>
      <c r="FQ196" s="226"/>
      <c r="FR196" s="226"/>
      <c r="FS196" s="226"/>
      <c r="FT196" s="226"/>
      <c r="FU196" s="226"/>
      <c r="FV196" s="226"/>
      <c r="FW196" s="226"/>
      <c r="FX196" s="226"/>
      <c r="FY196" s="226"/>
      <c r="FZ196" s="226"/>
      <c r="GA196" s="226"/>
      <c r="GB196" s="226"/>
      <c r="GC196" s="226"/>
      <c r="GD196" s="226"/>
      <c r="GE196" s="226"/>
      <c r="GF196" s="226"/>
      <c r="GG196" s="226"/>
      <c r="GH196" s="226"/>
      <c r="GI196" s="226"/>
      <c r="GJ196" s="226"/>
      <c r="GK196" s="226"/>
      <c r="GL196" s="226"/>
      <c r="GM196" s="226"/>
      <c r="GN196" s="226"/>
      <c r="GO196" s="226"/>
      <c r="GP196" s="226"/>
      <c r="GQ196" s="226"/>
      <c r="GR196" s="226"/>
      <c r="GS196" s="226"/>
      <c r="GT196" s="226"/>
      <c r="GU196" s="226"/>
      <c r="GV196" s="226"/>
      <c r="GW196" s="226"/>
      <c r="GX196" s="226"/>
      <c r="GY196" s="226"/>
      <c r="GZ196" s="226"/>
      <c r="HA196" s="226"/>
      <c r="HB196" s="226"/>
      <c r="HC196" s="226"/>
      <c r="HD196" s="226"/>
      <c r="HE196" s="226"/>
      <c r="HF196" s="226"/>
      <c r="HG196" s="226"/>
      <c r="HH196" s="226"/>
      <c r="HI196" s="226"/>
      <c r="HJ196" s="226"/>
      <c r="HK196" s="226"/>
      <c r="HL196" s="226"/>
      <c r="HM196" s="226"/>
      <c r="HN196" s="226"/>
      <c r="HO196" s="226"/>
      <c r="HP196" s="226"/>
      <c r="HQ196" s="226"/>
      <c r="HR196" s="226"/>
      <c r="HS196" s="226"/>
      <c r="HT196" s="226"/>
      <c r="HU196" s="226"/>
      <c r="HV196" s="226"/>
      <c r="HW196" s="226"/>
      <c r="HX196" s="226"/>
      <c r="HY196" s="226"/>
      <c r="HZ196" s="226"/>
      <c r="IA196" s="226"/>
      <c r="IB196" s="226"/>
      <c r="IC196" s="226"/>
      <c r="ID196" s="226"/>
      <c r="IE196" s="226"/>
      <c r="IF196" s="226"/>
      <c r="IG196" s="226"/>
      <c r="IH196" s="226"/>
      <c r="II196" s="226"/>
      <c r="IJ196" s="226"/>
      <c r="IK196" s="226"/>
      <c r="IL196" s="226"/>
      <c r="IM196" s="226"/>
      <c r="IN196" s="226"/>
      <c r="IO196" s="226"/>
      <c r="IP196" s="226"/>
      <c r="IQ196" s="226"/>
      <c r="IR196" s="226"/>
      <c r="IS196" s="226"/>
      <c r="IT196" s="226"/>
      <c r="IU196" s="226"/>
      <c r="IV196" s="226"/>
      <c r="IW196" s="226"/>
    </row>
    <row r="197" spans="1:257" s="209" customFormat="1" ht="30" customHeight="1" x14ac:dyDescent="0.3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26"/>
      <c r="BN197" s="226"/>
      <c r="BO197" s="226"/>
      <c r="BP197" s="226"/>
      <c r="BQ197" s="226"/>
      <c r="BR197" s="226"/>
      <c r="BS197" s="226"/>
      <c r="BT197" s="226"/>
      <c r="BU197" s="226"/>
      <c r="BV197" s="226"/>
      <c r="BW197" s="226"/>
      <c r="BX197" s="226"/>
      <c r="BY197" s="226"/>
      <c r="BZ197" s="226"/>
      <c r="CA197" s="226"/>
      <c r="CB197" s="226"/>
      <c r="CC197" s="226"/>
      <c r="CD197" s="226"/>
      <c r="CE197" s="226"/>
      <c r="CF197" s="226"/>
      <c r="CG197" s="226"/>
      <c r="CH197" s="226"/>
      <c r="CI197" s="226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  <c r="EF197" s="226"/>
      <c r="EG197" s="226"/>
      <c r="EH197" s="226"/>
      <c r="EI197" s="226"/>
      <c r="EJ197" s="226"/>
      <c r="EK197" s="226"/>
      <c r="EL197" s="226"/>
      <c r="EM197" s="226"/>
      <c r="EN197" s="226"/>
      <c r="EO197" s="226"/>
      <c r="EP197" s="226"/>
      <c r="EQ197" s="226"/>
      <c r="ER197" s="226"/>
      <c r="ES197" s="226"/>
      <c r="ET197" s="226"/>
      <c r="EU197" s="226"/>
      <c r="EV197" s="226"/>
      <c r="EW197" s="226"/>
      <c r="EX197" s="226"/>
      <c r="EY197" s="226"/>
      <c r="EZ197" s="226"/>
      <c r="FA197" s="226"/>
      <c r="FB197" s="226"/>
      <c r="FC197" s="226"/>
      <c r="FD197" s="226"/>
      <c r="FE197" s="226"/>
      <c r="FF197" s="226"/>
      <c r="FG197" s="226"/>
      <c r="FH197" s="226"/>
      <c r="FI197" s="226"/>
      <c r="FJ197" s="226"/>
      <c r="FK197" s="226"/>
      <c r="FL197" s="226"/>
      <c r="FM197" s="226"/>
      <c r="FN197" s="226"/>
      <c r="FO197" s="226"/>
      <c r="FP197" s="226"/>
      <c r="FQ197" s="226"/>
      <c r="FR197" s="226"/>
      <c r="FS197" s="226"/>
      <c r="FT197" s="226"/>
      <c r="FU197" s="226"/>
      <c r="FV197" s="226"/>
      <c r="FW197" s="226"/>
      <c r="FX197" s="226"/>
      <c r="FY197" s="226"/>
      <c r="FZ197" s="226"/>
      <c r="GA197" s="226"/>
      <c r="GB197" s="226"/>
      <c r="GC197" s="226"/>
      <c r="GD197" s="226"/>
      <c r="GE197" s="226"/>
      <c r="GF197" s="226"/>
      <c r="GG197" s="226"/>
      <c r="GH197" s="226"/>
      <c r="GI197" s="226"/>
      <c r="GJ197" s="226"/>
      <c r="GK197" s="226"/>
      <c r="GL197" s="226"/>
      <c r="GM197" s="226"/>
      <c r="GN197" s="226"/>
      <c r="GO197" s="226"/>
      <c r="GP197" s="226"/>
      <c r="GQ197" s="226"/>
      <c r="GR197" s="226"/>
      <c r="GS197" s="226"/>
      <c r="GT197" s="226"/>
      <c r="GU197" s="226"/>
      <c r="GV197" s="226"/>
      <c r="GW197" s="226"/>
      <c r="GX197" s="226"/>
      <c r="GY197" s="226"/>
      <c r="GZ197" s="226"/>
      <c r="HA197" s="226"/>
      <c r="HB197" s="226"/>
      <c r="HC197" s="226"/>
      <c r="HD197" s="226"/>
      <c r="HE197" s="226"/>
      <c r="HF197" s="226"/>
      <c r="HG197" s="226"/>
      <c r="HH197" s="226"/>
      <c r="HI197" s="226"/>
      <c r="HJ197" s="226"/>
      <c r="HK197" s="226"/>
      <c r="HL197" s="226"/>
      <c r="HM197" s="226"/>
      <c r="HN197" s="226"/>
      <c r="HO197" s="226"/>
      <c r="HP197" s="226"/>
      <c r="HQ197" s="226"/>
      <c r="HR197" s="226"/>
      <c r="HS197" s="226"/>
      <c r="HT197" s="226"/>
      <c r="HU197" s="226"/>
      <c r="HV197" s="226"/>
      <c r="HW197" s="226"/>
      <c r="HX197" s="226"/>
      <c r="HY197" s="226"/>
      <c r="HZ197" s="226"/>
      <c r="IA197" s="226"/>
      <c r="IB197" s="226"/>
      <c r="IC197" s="226"/>
      <c r="ID197" s="226"/>
      <c r="IE197" s="226"/>
      <c r="IF197" s="226"/>
      <c r="IG197" s="226"/>
      <c r="IH197" s="226"/>
      <c r="II197" s="226"/>
      <c r="IJ197" s="226"/>
      <c r="IK197" s="226"/>
      <c r="IL197" s="226"/>
      <c r="IM197" s="226"/>
      <c r="IN197" s="226"/>
      <c r="IO197" s="226"/>
      <c r="IP197" s="226"/>
      <c r="IQ197" s="226"/>
      <c r="IR197" s="226"/>
      <c r="IS197" s="226"/>
      <c r="IT197" s="226"/>
      <c r="IU197" s="226"/>
      <c r="IV197" s="226"/>
      <c r="IW197" s="226"/>
    </row>
    <row r="198" spans="1:257" s="209" customFormat="1" ht="30" customHeight="1" x14ac:dyDescent="0.3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26"/>
      <c r="BN198" s="226"/>
      <c r="BO198" s="226"/>
      <c r="BP198" s="226"/>
      <c r="BQ198" s="226"/>
      <c r="BR198" s="226"/>
      <c r="BS198" s="226"/>
      <c r="BT198" s="226"/>
      <c r="BU198" s="226"/>
      <c r="BV198" s="226"/>
      <c r="BW198" s="226"/>
      <c r="BX198" s="226"/>
      <c r="BY198" s="226"/>
      <c r="BZ198" s="226"/>
      <c r="CA198" s="226"/>
      <c r="CB198" s="226"/>
      <c r="CC198" s="226"/>
      <c r="CD198" s="226"/>
      <c r="CE198" s="226"/>
      <c r="CF198" s="226"/>
      <c r="CG198" s="226"/>
      <c r="CH198" s="226"/>
      <c r="CI198" s="226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6"/>
      <c r="DW198" s="226"/>
      <c r="DX198" s="226"/>
      <c r="DY198" s="226"/>
      <c r="DZ198" s="226"/>
      <c r="EA198" s="226"/>
      <c r="EB198" s="226"/>
      <c r="EC198" s="226"/>
      <c r="ED198" s="226"/>
      <c r="EE198" s="226"/>
      <c r="EF198" s="226"/>
      <c r="EG198" s="226"/>
      <c r="EH198" s="226"/>
      <c r="EI198" s="226"/>
      <c r="EJ198" s="226"/>
      <c r="EK198" s="226"/>
      <c r="EL198" s="226"/>
      <c r="EM198" s="226"/>
      <c r="EN198" s="226"/>
      <c r="EO198" s="226"/>
      <c r="EP198" s="226"/>
      <c r="EQ198" s="226"/>
      <c r="ER198" s="226"/>
      <c r="ES198" s="226"/>
      <c r="ET198" s="226"/>
      <c r="EU198" s="226"/>
      <c r="EV198" s="226"/>
      <c r="EW198" s="226"/>
      <c r="EX198" s="226"/>
      <c r="EY198" s="226"/>
      <c r="EZ198" s="226"/>
      <c r="FA198" s="226"/>
      <c r="FB198" s="226"/>
      <c r="FC198" s="226"/>
      <c r="FD198" s="226"/>
      <c r="FE198" s="226"/>
      <c r="FF198" s="226"/>
      <c r="FG198" s="226"/>
      <c r="FH198" s="226"/>
      <c r="FI198" s="226"/>
      <c r="FJ198" s="226"/>
      <c r="FK198" s="226"/>
      <c r="FL198" s="226"/>
      <c r="FM198" s="226"/>
      <c r="FN198" s="226"/>
      <c r="FO198" s="226"/>
      <c r="FP198" s="226"/>
      <c r="FQ198" s="226"/>
      <c r="FR198" s="226"/>
      <c r="FS198" s="226"/>
      <c r="FT198" s="226"/>
      <c r="FU198" s="226"/>
      <c r="FV198" s="226"/>
      <c r="FW198" s="226"/>
      <c r="FX198" s="226"/>
      <c r="FY198" s="226"/>
      <c r="FZ198" s="226"/>
      <c r="GA198" s="226"/>
      <c r="GB198" s="226"/>
      <c r="GC198" s="226"/>
      <c r="GD198" s="226"/>
      <c r="GE198" s="226"/>
      <c r="GF198" s="226"/>
      <c r="GG198" s="226"/>
      <c r="GH198" s="226"/>
      <c r="GI198" s="226"/>
      <c r="GJ198" s="226"/>
      <c r="GK198" s="226"/>
      <c r="GL198" s="226"/>
      <c r="GM198" s="226"/>
      <c r="GN198" s="226"/>
      <c r="GO198" s="226"/>
      <c r="GP198" s="226"/>
      <c r="GQ198" s="226"/>
      <c r="GR198" s="226"/>
      <c r="GS198" s="226"/>
      <c r="GT198" s="226"/>
      <c r="GU198" s="226"/>
      <c r="GV198" s="226"/>
      <c r="GW198" s="226"/>
      <c r="GX198" s="226"/>
      <c r="GY198" s="226"/>
      <c r="GZ198" s="226"/>
      <c r="HA198" s="226"/>
      <c r="HB198" s="226"/>
      <c r="HC198" s="226"/>
      <c r="HD198" s="226"/>
      <c r="HE198" s="226"/>
      <c r="HF198" s="226"/>
      <c r="HG198" s="226"/>
      <c r="HH198" s="226"/>
      <c r="HI198" s="226"/>
      <c r="HJ198" s="226"/>
      <c r="HK198" s="226"/>
      <c r="HL198" s="226"/>
      <c r="HM198" s="226"/>
      <c r="HN198" s="226"/>
      <c r="HO198" s="226"/>
      <c r="HP198" s="226"/>
      <c r="HQ198" s="226"/>
      <c r="HR198" s="226"/>
      <c r="HS198" s="226"/>
      <c r="HT198" s="226"/>
      <c r="HU198" s="226"/>
      <c r="HV198" s="226"/>
      <c r="HW198" s="226"/>
      <c r="HX198" s="226"/>
      <c r="HY198" s="226"/>
      <c r="HZ198" s="226"/>
      <c r="IA198" s="226"/>
      <c r="IB198" s="226"/>
      <c r="IC198" s="226"/>
      <c r="ID198" s="226"/>
      <c r="IE198" s="226"/>
      <c r="IF198" s="226"/>
      <c r="IG198" s="226"/>
      <c r="IH198" s="226"/>
      <c r="II198" s="226"/>
      <c r="IJ198" s="226"/>
      <c r="IK198" s="226"/>
      <c r="IL198" s="226"/>
      <c r="IM198" s="226"/>
      <c r="IN198" s="226"/>
      <c r="IO198" s="226"/>
      <c r="IP198" s="226"/>
      <c r="IQ198" s="226"/>
      <c r="IR198" s="226"/>
      <c r="IS198" s="226"/>
      <c r="IT198" s="226"/>
      <c r="IU198" s="226"/>
      <c r="IV198" s="226"/>
      <c r="IW198" s="226"/>
    </row>
    <row r="199" spans="1:257" s="209" customFormat="1" ht="30" customHeight="1" x14ac:dyDescent="0.3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  <c r="BH199" s="226"/>
      <c r="BI199" s="226"/>
      <c r="BJ199" s="226"/>
      <c r="BK199" s="226"/>
      <c r="BL199" s="226"/>
      <c r="BM199" s="226"/>
      <c r="BN199" s="226"/>
      <c r="BO199" s="226"/>
      <c r="BP199" s="226"/>
      <c r="BQ199" s="226"/>
      <c r="BR199" s="226"/>
      <c r="BS199" s="226"/>
      <c r="BT199" s="226"/>
      <c r="BU199" s="226"/>
      <c r="BV199" s="226"/>
      <c r="BW199" s="226"/>
      <c r="BX199" s="226"/>
      <c r="BY199" s="226"/>
      <c r="BZ199" s="226"/>
      <c r="CA199" s="226"/>
      <c r="CB199" s="226"/>
      <c r="CC199" s="226"/>
      <c r="CD199" s="226"/>
      <c r="CE199" s="226"/>
      <c r="CF199" s="226"/>
      <c r="CG199" s="226"/>
      <c r="CH199" s="226"/>
      <c r="CI199" s="226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6"/>
      <c r="DW199" s="226"/>
      <c r="DX199" s="226"/>
      <c r="DY199" s="226"/>
      <c r="DZ199" s="226"/>
      <c r="EA199" s="226"/>
      <c r="EB199" s="226"/>
      <c r="EC199" s="226"/>
      <c r="ED199" s="226"/>
      <c r="EE199" s="226"/>
      <c r="EF199" s="226"/>
      <c r="EG199" s="226"/>
      <c r="EH199" s="226"/>
      <c r="EI199" s="226"/>
      <c r="EJ199" s="226"/>
      <c r="EK199" s="226"/>
      <c r="EL199" s="226"/>
      <c r="EM199" s="226"/>
      <c r="EN199" s="226"/>
      <c r="EO199" s="226"/>
      <c r="EP199" s="226"/>
      <c r="EQ199" s="226"/>
      <c r="ER199" s="226"/>
      <c r="ES199" s="226"/>
      <c r="ET199" s="226"/>
      <c r="EU199" s="226"/>
      <c r="EV199" s="226"/>
      <c r="EW199" s="226"/>
      <c r="EX199" s="226"/>
      <c r="EY199" s="226"/>
      <c r="EZ199" s="226"/>
      <c r="FA199" s="226"/>
      <c r="FB199" s="226"/>
      <c r="FC199" s="226"/>
      <c r="FD199" s="226"/>
      <c r="FE199" s="226"/>
      <c r="FF199" s="226"/>
      <c r="FG199" s="226"/>
      <c r="FH199" s="226"/>
      <c r="FI199" s="226"/>
      <c r="FJ199" s="226"/>
      <c r="FK199" s="226"/>
      <c r="FL199" s="226"/>
      <c r="FM199" s="226"/>
      <c r="FN199" s="226"/>
      <c r="FO199" s="226"/>
      <c r="FP199" s="226"/>
      <c r="FQ199" s="226"/>
      <c r="FR199" s="226"/>
      <c r="FS199" s="226"/>
      <c r="FT199" s="226"/>
      <c r="FU199" s="226"/>
      <c r="FV199" s="226"/>
      <c r="FW199" s="226"/>
      <c r="FX199" s="226"/>
      <c r="FY199" s="226"/>
      <c r="FZ199" s="226"/>
      <c r="GA199" s="226"/>
      <c r="GB199" s="226"/>
      <c r="GC199" s="226"/>
      <c r="GD199" s="226"/>
      <c r="GE199" s="226"/>
      <c r="GF199" s="226"/>
      <c r="GG199" s="226"/>
      <c r="GH199" s="226"/>
      <c r="GI199" s="226"/>
      <c r="GJ199" s="226"/>
      <c r="GK199" s="226"/>
      <c r="GL199" s="226"/>
      <c r="GM199" s="226"/>
      <c r="GN199" s="226"/>
      <c r="GO199" s="226"/>
      <c r="GP199" s="226"/>
      <c r="GQ199" s="226"/>
      <c r="GR199" s="226"/>
      <c r="GS199" s="226"/>
      <c r="GT199" s="226"/>
      <c r="GU199" s="226"/>
      <c r="GV199" s="226"/>
      <c r="GW199" s="226"/>
      <c r="GX199" s="226"/>
      <c r="GY199" s="226"/>
      <c r="GZ199" s="226"/>
      <c r="HA199" s="226"/>
      <c r="HB199" s="226"/>
      <c r="HC199" s="226"/>
      <c r="HD199" s="226"/>
      <c r="HE199" s="226"/>
      <c r="HF199" s="226"/>
      <c r="HG199" s="226"/>
      <c r="HH199" s="226"/>
      <c r="HI199" s="226"/>
      <c r="HJ199" s="226"/>
      <c r="HK199" s="226"/>
      <c r="HL199" s="226"/>
      <c r="HM199" s="226"/>
      <c r="HN199" s="226"/>
      <c r="HO199" s="226"/>
      <c r="HP199" s="226"/>
      <c r="HQ199" s="226"/>
      <c r="HR199" s="226"/>
      <c r="HS199" s="226"/>
      <c r="HT199" s="226"/>
      <c r="HU199" s="226"/>
      <c r="HV199" s="226"/>
      <c r="HW199" s="226"/>
      <c r="HX199" s="226"/>
      <c r="HY199" s="226"/>
      <c r="HZ199" s="226"/>
      <c r="IA199" s="226"/>
      <c r="IB199" s="226"/>
      <c r="IC199" s="226"/>
      <c r="ID199" s="226"/>
      <c r="IE199" s="226"/>
      <c r="IF199" s="226"/>
      <c r="IG199" s="226"/>
      <c r="IH199" s="226"/>
      <c r="II199" s="226"/>
      <c r="IJ199" s="226"/>
      <c r="IK199" s="226"/>
      <c r="IL199" s="226"/>
      <c r="IM199" s="226"/>
      <c r="IN199" s="226"/>
      <c r="IO199" s="226"/>
      <c r="IP199" s="226"/>
      <c r="IQ199" s="226"/>
      <c r="IR199" s="226"/>
      <c r="IS199" s="226"/>
      <c r="IT199" s="226"/>
      <c r="IU199" s="226"/>
      <c r="IV199" s="226"/>
      <c r="IW199" s="226"/>
    </row>
    <row r="200" spans="1:257" s="209" customFormat="1" ht="30" customHeight="1" x14ac:dyDescent="0.3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226"/>
      <c r="BF200" s="226"/>
      <c r="BG200" s="226"/>
      <c r="BH200" s="226"/>
      <c r="BI200" s="226"/>
      <c r="BJ200" s="226"/>
      <c r="BK200" s="226"/>
      <c r="BL200" s="226"/>
      <c r="BM200" s="226"/>
      <c r="BN200" s="226"/>
      <c r="BO200" s="226"/>
      <c r="BP200" s="226"/>
      <c r="BQ200" s="226"/>
      <c r="BR200" s="226"/>
      <c r="BS200" s="226"/>
      <c r="BT200" s="226"/>
      <c r="BU200" s="226"/>
      <c r="BV200" s="226"/>
      <c r="BW200" s="226"/>
      <c r="BX200" s="226"/>
      <c r="BY200" s="226"/>
      <c r="BZ200" s="226"/>
      <c r="CA200" s="226"/>
      <c r="CB200" s="226"/>
      <c r="CC200" s="226"/>
      <c r="CD200" s="226"/>
      <c r="CE200" s="226"/>
      <c r="CF200" s="226"/>
      <c r="CG200" s="226"/>
      <c r="CH200" s="226"/>
      <c r="CI200" s="226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26"/>
      <c r="DR200" s="226"/>
      <c r="DS200" s="226"/>
      <c r="DT200" s="226"/>
      <c r="DU200" s="226"/>
      <c r="DV200" s="226"/>
      <c r="DW200" s="226"/>
      <c r="DX200" s="226"/>
      <c r="DY200" s="226"/>
      <c r="DZ200" s="226"/>
      <c r="EA200" s="226"/>
      <c r="EB200" s="226"/>
      <c r="EC200" s="226"/>
      <c r="ED200" s="226"/>
      <c r="EE200" s="226"/>
      <c r="EF200" s="226"/>
      <c r="EG200" s="226"/>
      <c r="EH200" s="226"/>
      <c r="EI200" s="226"/>
      <c r="EJ200" s="226"/>
      <c r="EK200" s="226"/>
      <c r="EL200" s="226"/>
      <c r="EM200" s="226"/>
      <c r="EN200" s="226"/>
      <c r="EO200" s="226"/>
      <c r="EP200" s="226"/>
      <c r="EQ200" s="226"/>
      <c r="ER200" s="226"/>
      <c r="ES200" s="226"/>
      <c r="ET200" s="226"/>
      <c r="EU200" s="226"/>
      <c r="EV200" s="226"/>
      <c r="EW200" s="226"/>
      <c r="EX200" s="226"/>
      <c r="EY200" s="226"/>
      <c r="EZ200" s="226"/>
      <c r="FA200" s="226"/>
      <c r="FB200" s="226"/>
      <c r="FC200" s="226"/>
      <c r="FD200" s="226"/>
      <c r="FE200" s="226"/>
      <c r="FF200" s="226"/>
      <c r="FG200" s="226"/>
      <c r="FH200" s="226"/>
      <c r="FI200" s="226"/>
      <c r="FJ200" s="226"/>
      <c r="FK200" s="226"/>
      <c r="FL200" s="226"/>
      <c r="FM200" s="226"/>
      <c r="FN200" s="226"/>
      <c r="FO200" s="226"/>
      <c r="FP200" s="226"/>
      <c r="FQ200" s="226"/>
      <c r="FR200" s="226"/>
      <c r="FS200" s="226"/>
      <c r="FT200" s="226"/>
      <c r="FU200" s="226"/>
      <c r="FV200" s="226"/>
      <c r="FW200" s="226"/>
      <c r="FX200" s="226"/>
      <c r="FY200" s="226"/>
      <c r="FZ200" s="226"/>
      <c r="GA200" s="226"/>
      <c r="GB200" s="226"/>
      <c r="GC200" s="226"/>
      <c r="GD200" s="226"/>
      <c r="GE200" s="226"/>
      <c r="GF200" s="226"/>
      <c r="GG200" s="226"/>
      <c r="GH200" s="226"/>
      <c r="GI200" s="226"/>
      <c r="GJ200" s="226"/>
      <c r="GK200" s="226"/>
      <c r="GL200" s="226"/>
      <c r="GM200" s="226"/>
      <c r="GN200" s="226"/>
      <c r="GO200" s="226"/>
      <c r="GP200" s="226"/>
      <c r="GQ200" s="226"/>
      <c r="GR200" s="226"/>
      <c r="GS200" s="226"/>
      <c r="GT200" s="226"/>
      <c r="GU200" s="226"/>
      <c r="GV200" s="226"/>
      <c r="GW200" s="226"/>
      <c r="GX200" s="226"/>
      <c r="GY200" s="226"/>
      <c r="GZ200" s="226"/>
      <c r="HA200" s="226"/>
      <c r="HB200" s="226"/>
      <c r="HC200" s="226"/>
      <c r="HD200" s="226"/>
      <c r="HE200" s="226"/>
      <c r="HF200" s="226"/>
      <c r="HG200" s="226"/>
      <c r="HH200" s="226"/>
      <c r="HI200" s="226"/>
      <c r="HJ200" s="226"/>
      <c r="HK200" s="226"/>
      <c r="HL200" s="226"/>
      <c r="HM200" s="226"/>
      <c r="HN200" s="226"/>
      <c r="HO200" s="226"/>
      <c r="HP200" s="226"/>
      <c r="HQ200" s="226"/>
      <c r="HR200" s="226"/>
      <c r="HS200" s="226"/>
      <c r="HT200" s="226"/>
      <c r="HU200" s="226"/>
      <c r="HV200" s="226"/>
      <c r="HW200" s="226"/>
      <c r="HX200" s="226"/>
      <c r="HY200" s="226"/>
      <c r="HZ200" s="226"/>
      <c r="IA200" s="226"/>
      <c r="IB200" s="226"/>
      <c r="IC200" s="226"/>
      <c r="ID200" s="226"/>
      <c r="IE200" s="226"/>
      <c r="IF200" s="226"/>
      <c r="IG200" s="226"/>
      <c r="IH200" s="226"/>
      <c r="II200" s="226"/>
      <c r="IJ200" s="226"/>
      <c r="IK200" s="226"/>
      <c r="IL200" s="226"/>
      <c r="IM200" s="226"/>
      <c r="IN200" s="226"/>
      <c r="IO200" s="226"/>
      <c r="IP200" s="226"/>
      <c r="IQ200" s="226"/>
      <c r="IR200" s="226"/>
      <c r="IS200" s="226"/>
      <c r="IT200" s="226"/>
      <c r="IU200" s="226"/>
      <c r="IV200" s="226"/>
      <c r="IW200" s="226"/>
    </row>
    <row r="201" spans="1:257" s="209" customFormat="1" ht="30" customHeight="1" x14ac:dyDescent="0.3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226"/>
      <c r="BF201" s="226"/>
      <c r="BG201" s="226"/>
      <c r="BH201" s="226"/>
      <c r="BI201" s="226"/>
      <c r="BJ201" s="226"/>
      <c r="BK201" s="226"/>
      <c r="BL201" s="226"/>
      <c r="BM201" s="226"/>
      <c r="BN201" s="226"/>
      <c r="BO201" s="226"/>
      <c r="BP201" s="226"/>
      <c r="BQ201" s="226"/>
      <c r="BR201" s="226"/>
      <c r="BS201" s="226"/>
      <c r="BT201" s="226"/>
      <c r="BU201" s="226"/>
      <c r="BV201" s="226"/>
      <c r="BW201" s="226"/>
      <c r="BX201" s="226"/>
      <c r="BY201" s="226"/>
      <c r="BZ201" s="226"/>
      <c r="CA201" s="226"/>
      <c r="CB201" s="226"/>
      <c r="CC201" s="226"/>
      <c r="CD201" s="226"/>
      <c r="CE201" s="226"/>
      <c r="CF201" s="226"/>
      <c r="CG201" s="226"/>
      <c r="CH201" s="226"/>
      <c r="CI201" s="226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26"/>
      <c r="DR201" s="226"/>
      <c r="DS201" s="226"/>
      <c r="DT201" s="226"/>
      <c r="DU201" s="226"/>
      <c r="DV201" s="226"/>
      <c r="DW201" s="226"/>
      <c r="DX201" s="226"/>
      <c r="DY201" s="226"/>
      <c r="DZ201" s="226"/>
      <c r="EA201" s="226"/>
      <c r="EB201" s="226"/>
      <c r="EC201" s="226"/>
      <c r="ED201" s="226"/>
      <c r="EE201" s="226"/>
      <c r="EF201" s="226"/>
      <c r="EG201" s="226"/>
      <c r="EH201" s="226"/>
      <c r="EI201" s="226"/>
      <c r="EJ201" s="226"/>
      <c r="EK201" s="226"/>
      <c r="EL201" s="226"/>
      <c r="EM201" s="226"/>
      <c r="EN201" s="226"/>
      <c r="EO201" s="226"/>
      <c r="EP201" s="226"/>
      <c r="EQ201" s="226"/>
      <c r="ER201" s="226"/>
      <c r="ES201" s="226"/>
      <c r="ET201" s="226"/>
      <c r="EU201" s="226"/>
      <c r="EV201" s="226"/>
      <c r="EW201" s="226"/>
      <c r="EX201" s="226"/>
      <c r="EY201" s="226"/>
      <c r="EZ201" s="226"/>
      <c r="FA201" s="226"/>
      <c r="FB201" s="226"/>
      <c r="FC201" s="226"/>
      <c r="FD201" s="226"/>
      <c r="FE201" s="226"/>
      <c r="FF201" s="226"/>
      <c r="FG201" s="226"/>
      <c r="FH201" s="226"/>
      <c r="FI201" s="226"/>
      <c r="FJ201" s="226"/>
      <c r="FK201" s="226"/>
      <c r="FL201" s="226"/>
      <c r="FM201" s="226"/>
      <c r="FN201" s="226"/>
      <c r="FO201" s="226"/>
      <c r="FP201" s="226"/>
      <c r="FQ201" s="226"/>
      <c r="FR201" s="226"/>
      <c r="FS201" s="226"/>
      <c r="FT201" s="226"/>
      <c r="FU201" s="226"/>
      <c r="FV201" s="226"/>
      <c r="FW201" s="226"/>
      <c r="FX201" s="226"/>
      <c r="FY201" s="226"/>
      <c r="FZ201" s="226"/>
      <c r="GA201" s="226"/>
      <c r="GB201" s="226"/>
      <c r="GC201" s="226"/>
      <c r="GD201" s="226"/>
      <c r="GE201" s="226"/>
      <c r="GF201" s="226"/>
      <c r="GG201" s="226"/>
      <c r="GH201" s="226"/>
      <c r="GI201" s="226"/>
      <c r="GJ201" s="226"/>
      <c r="GK201" s="226"/>
      <c r="GL201" s="226"/>
      <c r="GM201" s="226"/>
      <c r="GN201" s="226"/>
      <c r="GO201" s="226"/>
      <c r="GP201" s="226"/>
      <c r="GQ201" s="226"/>
      <c r="GR201" s="226"/>
      <c r="GS201" s="226"/>
      <c r="GT201" s="226"/>
      <c r="GU201" s="226"/>
      <c r="GV201" s="226"/>
      <c r="GW201" s="226"/>
      <c r="GX201" s="226"/>
      <c r="GY201" s="226"/>
      <c r="GZ201" s="226"/>
      <c r="HA201" s="226"/>
      <c r="HB201" s="226"/>
      <c r="HC201" s="226"/>
      <c r="HD201" s="226"/>
      <c r="HE201" s="226"/>
      <c r="HF201" s="226"/>
      <c r="HG201" s="226"/>
      <c r="HH201" s="226"/>
      <c r="HI201" s="226"/>
      <c r="HJ201" s="226"/>
      <c r="HK201" s="226"/>
      <c r="HL201" s="226"/>
      <c r="HM201" s="226"/>
      <c r="HN201" s="226"/>
      <c r="HO201" s="226"/>
      <c r="HP201" s="226"/>
      <c r="HQ201" s="226"/>
      <c r="HR201" s="226"/>
      <c r="HS201" s="226"/>
      <c r="HT201" s="226"/>
      <c r="HU201" s="226"/>
      <c r="HV201" s="226"/>
      <c r="HW201" s="226"/>
      <c r="HX201" s="226"/>
      <c r="HY201" s="226"/>
      <c r="HZ201" s="226"/>
      <c r="IA201" s="226"/>
      <c r="IB201" s="226"/>
      <c r="IC201" s="226"/>
      <c r="ID201" s="226"/>
      <c r="IE201" s="226"/>
      <c r="IF201" s="226"/>
      <c r="IG201" s="226"/>
      <c r="IH201" s="226"/>
      <c r="II201" s="226"/>
      <c r="IJ201" s="226"/>
      <c r="IK201" s="226"/>
      <c r="IL201" s="226"/>
      <c r="IM201" s="226"/>
      <c r="IN201" s="226"/>
      <c r="IO201" s="226"/>
      <c r="IP201" s="226"/>
      <c r="IQ201" s="226"/>
      <c r="IR201" s="226"/>
      <c r="IS201" s="226"/>
      <c r="IT201" s="226"/>
      <c r="IU201" s="226"/>
      <c r="IV201" s="226"/>
      <c r="IW201" s="226"/>
    </row>
    <row r="202" spans="1:257" s="209" customFormat="1" ht="30" customHeight="1" x14ac:dyDescent="0.3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  <c r="BH202" s="226"/>
      <c r="BI202" s="226"/>
      <c r="BJ202" s="226"/>
      <c r="BK202" s="226"/>
      <c r="BL202" s="226"/>
      <c r="BM202" s="226"/>
      <c r="BN202" s="226"/>
      <c r="BO202" s="226"/>
      <c r="BP202" s="226"/>
      <c r="BQ202" s="226"/>
      <c r="BR202" s="226"/>
      <c r="BS202" s="226"/>
      <c r="BT202" s="226"/>
      <c r="BU202" s="226"/>
      <c r="BV202" s="226"/>
      <c r="BW202" s="226"/>
      <c r="BX202" s="226"/>
      <c r="BY202" s="226"/>
      <c r="BZ202" s="226"/>
      <c r="CA202" s="226"/>
      <c r="CB202" s="226"/>
      <c r="CC202" s="226"/>
      <c r="CD202" s="226"/>
      <c r="CE202" s="226"/>
      <c r="CF202" s="226"/>
      <c r="CG202" s="226"/>
      <c r="CH202" s="226"/>
      <c r="CI202" s="226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6"/>
      <c r="DW202" s="226"/>
      <c r="DX202" s="226"/>
      <c r="DY202" s="226"/>
      <c r="DZ202" s="226"/>
      <c r="EA202" s="226"/>
      <c r="EB202" s="226"/>
      <c r="EC202" s="226"/>
      <c r="ED202" s="226"/>
      <c r="EE202" s="226"/>
      <c r="EF202" s="226"/>
      <c r="EG202" s="226"/>
      <c r="EH202" s="226"/>
      <c r="EI202" s="226"/>
      <c r="EJ202" s="226"/>
      <c r="EK202" s="226"/>
      <c r="EL202" s="226"/>
      <c r="EM202" s="226"/>
      <c r="EN202" s="226"/>
      <c r="EO202" s="226"/>
      <c r="EP202" s="226"/>
      <c r="EQ202" s="226"/>
      <c r="ER202" s="226"/>
      <c r="ES202" s="226"/>
      <c r="ET202" s="226"/>
      <c r="EU202" s="226"/>
      <c r="EV202" s="226"/>
      <c r="EW202" s="226"/>
      <c r="EX202" s="226"/>
      <c r="EY202" s="226"/>
      <c r="EZ202" s="226"/>
      <c r="FA202" s="226"/>
      <c r="FB202" s="226"/>
      <c r="FC202" s="226"/>
      <c r="FD202" s="226"/>
      <c r="FE202" s="226"/>
      <c r="FF202" s="226"/>
      <c r="FG202" s="226"/>
      <c r="FH202" s="226"/>
      <c r="FI202" s="226"/>
      <c r="FJ202" s="226"/>
      <c r="FK202" s="226"/>
      <c r="FL202" s="226"/>
      <c r="FM202" s="226"/>
      <c r="FN202" s="226"/>
      <c r="FO202" s="226"/>
      <c r="FP202" s="226"/>
      <c r="FQ202" s="226"/>
      <c r="FR202" s="226"/>
      <c r="FS202" s="226"/>
      <c r="FT202" s="226"/>
      <c r="FU202" s="226"/>
      <c r="FV202" s="226"/>
      <c r="FW202" s="226"/>
      <c r="FX202" s="226"/>
      <c r="FY202" s="226"/>
      <c r="FZ202" s="226"/>
      <c r="GA202" s="226"/>
      <c r="GB202" s="226"/>
      <c r="GC202" s="226"/>
      <c r="GD202" s="226"/>
      <c r="GE202" s="226"/>
      <c r="GF202" s="226"/>
      <c r="GG202" s="226"/>
      <c r="GH202" s="226"/>
      <c r="GI202" s="226"/>
      <c r="GJ202" s="226"/>
      <c r="GK202" s="226"/>
      <c r="GL202" s="226"/>
      <c r="GM202" s="226"/>
      <c r="GN202" s="226"/>
      <c r="GO202" s="226"/>
      <c r="GP202" s="226"/>
      <c r="GQ202" s="226"/>
      <c r="GR202" s="226"/>
      <c r="GS202" s="226"/>
      <c r="GT202" s="226"/>
      <c r="GU202" s="226"/>
      <c r="GV202" s="226"/>
      <c r="GW202" s="226"/>
      <c r="GX202" s="226"/>
      <c r="GY202" s="226"/>
      <c r="GZ202" s="226"/>
      <c r="HA202" s="226"/>
      <c r="HB202" s="226"/>
      <c r="HC202" s="226"/>
      <c r="HD202" s="226"/>
      <c r="HE202" s="226"/>
      <c r="HF202" s="226"/>
      <c r="HG202" s="226"/>
      <c r="HH202" s="226"/>
      <c r="HI202" s="226"/>
      <c r="HJ202" s="226"/>
      <c r="HK202" s="226"/>
      <c r="HL202" s="226"/>
      <c r="HM202" s="226"/>
      <c r="HN202" s="226"/>
      <c r="HO202" s="226"/>
      <c r="HP202" s="226"/>
      <c r="HQ202" s="226"/>
      <c r="HR202" s="226"/>
      <c r="HS202" s="226"/>
      <c r="HT202" s="226"/>
      <c r="HU202" s="226"/>
      <c r="HV202" s="226"/>
      <c r="HW202" s="226"/>
      <c r="HX202" s="226"/>
      <c r="HY202" s="226"/>
      <c r="HZ202" s="226"/>
      <c r="IA202" s="226"/>
      <c r="IB202" s="226"/>
      <c r="IC202" s="226"/>
      <c r="ID202" s="226"/>
      <c r="IE202" s="226"/>
      <c r="IF202" s="226"/>
      <c r="IG202" s="226"/>
      <c r="IH202" s="226"/>
      <c r="II202" s="226"/>
      <c r="IJ202" s="226"/>
      <c r="IK202" s="226"/>
      <c r="IL202" s="226"/>
      <c r="IM202" s="226"/>
      <c r="IN202" s="226"/>
      <c r="IO202" s="226"/>
      <c r="IP202" s="226"/>
      <c r="IQ202" s="226"/>
      <c r="IR202" s="226"/>
      <c r="IS202" s="226"/>
      <c r="IT202" s="226"/>
      <c r="IU202" s="226"/>
      <c r="IV202" s="226"/>
      <c r="IW202" s="226"/>
    </row>
    <row r="203" spans="1:257" s="209" customFormat="1" ht="30" customHeight="1" x14ac:dyDescent="0.3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  <c r="BG203" s="226"/>
      <c r="BH203" s="226"/>
      <c r="BI203" s="226"/>
      <c r="BJ203" s="226"/>
      <c r="BK203" s="226"/>
      <c r="BL203" s="226"/>
      <c r="BM203" s="226"/>
      <c r="BN203" s="226"/>
      <c r="BO203" s="226"/>
      <c r="BP203" s="226"/>
      <c r="BQ203" s="226"/>
      <c r="BR203" s="226"/>
      <c r="BS203" s="226"/>
      <c r="BT203" s="226"/>
      <c r="BU203" s="226"/>
      <c r="BV203" s="226"/>
      <c r="BW203" s="226"/>
      <c r="BX203" s="226"/>
      <c r="BY203" s="226"/>
      <c r="BZ203" s="226"/>
      <c r="CA203" s="226"/>
      <c r="CB203" s="226"/>
      <c r="CC203" s="226"/>
      <c r="CD203" s="226"/>
      <c r="CE203" s="226"/>
      <c r="CF203" s="226"/>
      <c r="CG203" s="226"/>
      <c r="CH203" s="226"/>
      <c r="CI203" s="226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/>
      <c r="EB203" s="226"/>
      <c r="EC203" s="226"/>
      <c r="ED203" s="226"/>
      <c r="EE203" s="226"/>
      <c r="EF203" s="226"/>
      <c r="EG203" s="226"/>
      <c r="EH203" s="226"/>
      <c r="EI203" s="226"/>
      <c r="EJ203" s="226"/>
      <c r="EK203" s="226"/>
      <c r="EL203" s="226"/>
      <c r="EM203" s="226"/>
      <c r="EN203" s="226"/>
      <c r="EO203" s="226"/>
      <c r="EP203" s="226"/>
      <c r="EQ203" s="226"/>
      <c r="ER203" s="226"/>
      <c r="ES203" s="226"/>
      <c r="ET203" s="226"/>
      <c r="EU203" s="226"/>
      <c r="EV203" s="226"/>
      <c r="EW203" s="226"/>
      <c r="EX203" s="226"/>
      <c r="EY203" s="226"/>
      <c r="EZ203" s="226"/>
      <c r="FA203" s="226"/>
      <c r="FB203" s="226"/>
      <c r="FC203" s="226"/>
      <c r="FD203" s="226"/>
      <c r="FE203" s="226"/>
      <c r="FF203" s="226"/>
      <c r="FG203" s="226"/>
      <c r="FH203" s="226"/>
      <c r="FI203" s="226"/>
      <c r="FJ203" s="226"/>
      <c r="FK203" s="226"/>
      <c r="FL203" s="226"/>
      <c r="FM203" s="226"/>
      <c r="FN203" s="226"/>
      <c r="FO203" s="226"/>
      <c r="FP203" s="226"/>
      <c r="FQ203" s="226"/>
      <c r="FR203" s="226"/>
      <c r="FS203" s="226"/>
      <c r="FT203" s="226"/>
      <c r="FU203" s="226"/>
      <c r="FV203" s="226"/>
      <c r="FW203" s="226"/>
      <c r="FX203" s="226"/>
      <c r="FY203" s="226"/>
      <c r="FZ203" s="226"/>
      <c r="GA203" s="226"/>
      <c r="GB203" s="226"/>
      <c r="GC203" s="226"/>
      <c r="GD203" s="226"/>
      <c r="GE203" s="226"/>
      <c r="GF203" s="226"/>
      <c r="GG203" s="226"/>
      <c r="GH203" s="226"/>
      <c r="GI203" s="226"/>
      <c r="GJ203" s="226"/>
      <c r="GK203" s="226"/>
      <c r="GL203" s="226"/>
      <c r="GM203" s="226"/>
      <c r="GN203" s="226"/>
      <c r="GO203" s="226"/>
      <c r="GP203" s="226"/>
      <c r="GQ203" s="226"/>
      <c r="GR203" s="226"/>
      <c r="GS203" s="226"/>
      <c r="GT203" s="226"/>
      <c r="GU203" s="226"/>
      <c r="GV203" s="226"/>
      <c r="GW203" s="226"/>
      <c r="GX203" s="226"/>
      <c r="GY203" s="226"/>
      <c r="GZ203" s="226"/>
      <c r="HA203" s="226"/>
      <c r="HB203" s="226"/>
      <c r="HC203" s="226"/>
      <c r="HD203" s="226"/>
      <c r="HE203" s="226"/>
      <c r="HF203" s="226"/>
      <c r="HG203" s="226"/>
      <c r="HH203" s="226"/>
      <c r="HI203" s="226"/>
      <c r="HJ203" s="226"/>
      <c r="HK203" s="226"/>
      <c r="HL203" s="226"/>
      <c r="HM203" s="226"/>
      <c r="HN203" s="226"/>
      <c r="HO203" s="226"/>
      <c r="HP203" s="226"/>
      <c r="HQ203" s="226"/>
      <c r="HR203" s="226"/>
      <c r="HS203" s="226"/>
      <c r="HT203" s="226"/>
      <c r="HU203" s="226"/>
      <c r="HV203" s="226"/>
      <c r="HW203" s="226"/>
      <c r="HX203" s="226"/>
      <c r="HY203" s="226"/>
      <c r="HZ203" s="226"/>
      <c r="IA203" s="226"/>
      <c r="IB203" s="226"/>
      <c r="IC203" s="226"/>
      <c r="ID203" s="226"/>
      <c r="IE203" s="226"/>
      <c r="IF203" s="226"/>
      <c r="IG203" s="226"/>
      <c r="IH203" s="226"/>
      <c r="II203" s="226"/>
      <c r="IJ203" s="226"/>
      <c r="IK203" s="226"/>
      <c r="IL203" s="226"/>
      <c r="IM203" s="226"/>
      <c r="IN203" s="226"/>
      <c r="IO203" s="226"/>
      <c r="IP203" s="226"/>
      <c r="IQ203" s="226"/>
      <c r="IR203" s="226"/>
      <c r="IS203" s="226"/>
      <c r="IT203" s="226"/>
      <c r="IU203" s="226"/>
      <c r="IV203" s="226"/>
      <c r="IW203" s="226"/>
    </row>
    <row r="204" spans="1:257" s="209" customFormat="1" ht="30" customHeight="1" x14ac:dyDescent="0.3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  <c r="BG204" s="226"/>
      <c r="BH204" s="226"/>
      <c r="BI204" s="226"/>
      <c r="BJ204" s="226"/>
      <c r="BK204" s="226"/>
      <c r="BL204" s="226"/>
      <c r="BM204" s="226"/>
      <c r="BN204" s="226"/>
      <c r="BO204" s="226"/>
      <c r="BP204" s="226"/>
      <c r="BQ204" s="226"/>
      <c r="BR204" s="226"/>
      <c r="BS204" s="226"/>
      <c r="BT204" s="226"/>
      <c r="BU204" s="226"/>
      <c r="BV204" s="226"/>
      <c r="BW204" s="226"/>
      <c r="BX204" s="226"/>
      <c r="BY204" s="226"/>
      <c r="BZ204" s="226"/>
      <c r="CA204" s="226"/>
      <c r="CB204" s="226"/>
      <c r="CC204" s="226"/>
      <c r="CD204" s="226"/>
      <c r="CE204" s="226"/>
      <c r="CF204" s="226"/>
      <c r="CG204" s="226"/>
      <c r="CH204" s="226"/>
      <c r="CI204" s="226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/>
      <c r="DR204" s="226"/>
      <c r="DS204" s="226"/>
      <c r="DT204" s="226"/>
      <c r="DU204" s="226"/>
      <c r="DV204" s="226"/>
      <c r="DW204" s="226"/>
      <c r="DX204" s="226"/>
      <c r="DY204" s="226"/>
      <c r="DZ204" s="226"/>
      <c r="EA204" s="226"/>
      <c r="EB204" s="226"/>
      <c r="EC204" s="226"/>
      <c r="ED204" s="226"/>
      <c r="EE204" s="226"/>
      <c r="EF204" s="226"/>
      <c r="EG204" s="226"/>
      <c r="EH204" s="226"/>
      <c r="EI204" s="226"/>
      <c r="EJ204" s="226"/>
      <c r="EK204" s="226"/>
      <c r="EL204" s="226"/>
      <c r="EM204" s="226"/>
      <c r="EN204" s="226"/>
      <c r="EO204" s="226"/>
      <c r="EP204" s="226"/>
      <c r="EQ204" s="226"/>
      <c r="ER204" s="226"/>
      <c r="ES204" s="226"/>
      <c r="ET204" s="226"/>
      <c r="EU204" s="226"/>
      <c r="EV204" s="226"/>
      <c r="EW204" s="226"/>
      <c r="EX204" s="226"/>
      <c r="EY204" s="226"/>
      <c r="EZ204" s="226"/>
      <c r="FA204" s="226"/>
      <c r="FB204" s="226"/>
      <c r="FC204" s="226"/>
      <c r="FD204" s="226"/>
      <c r="FE204" s="226"/>
      <c r="FF204" s="226"/>
      <c r="FG204" s="226"/>
      <c r="FH204" s="226"/>
      <c r="FI204" s="226"/>
      <c r="FJ204" s="226"/>
      <c r="FK204" s="226"/>
      <c r="FL204" s="226"/>
      <c r="FM204" s="226"/>
      <c r="FN204" s="226"/>
      <c r="FO204" s="226"/>
      <c r="FP204" s="226"/>
      <c r="FQ204" s="226"/>
      <c r="FR204" s="226"/>
      <c r="FS204" s="226"/>
      <c r="FT204" s="226"/>
      <c r="FU204" s="226"/>
      <c r="FV204" s="226"/>
      <c r="FW204" s="226"/>
      <c r="FX204" s="226"/>
      <c r="FY204" s="226"/>
      <c r="FZ204" s="226"/>
      <c r="GA204" s="226"/>
      <c r="GB204" s="226"/>
      <c r="GC204" s="226"/>
      <c r="GD204" s="226"/>
      <c r="GE204" s="226"/>
      <c r="GF204" s="226"/>
      <c r="GG204" s="226"/>
      <c r="GH204" s="226"/>
      <c r="GI204" s="226"/>
      <c r="GJ204" s="226"/>
      <c r="GK204" s="226"/>
      <c r="GL204" s="226"/>
      <c r="GM204" s="226"/>
      <c r="GN204" s="226"/>
      <c r="GO204" s="226"/>
      <c r="GP204" s="226"/>
      <c r="GQ204" s="226"/>
      <c r="GR204" s="226"/>
      <c r="GS204" s="226"/>
      <c r="GT204" s="226"/>
      <c r="GU204" s="226"/>
      <c r="GV204" s="226"/>
      <c r="GW204" s="226"/>
      <c r="GX204" s="226"/>
      <c r="GY204" s="226"/>
      <c r="GZ204" s="226"/>
      <c r="HA204" s="226"/>
      <c r="HB204" s="226"/>
      <c r="HC204" s="226"/>
      <c r="HD204" s="226"/>
      <c r="HE204" s="226"/>
      <c r="HF204" s="226"/>
      <c r="HG204" s="226"/>
      <c r="HH204" s="226"/>
      <c r="HI204" s="226"/>
      <c r="HJ204" s="226"/>
      <c r="HK204" s="226"/>
      <c r="HL204" s="226"/>
      <c r="HM204" s="226"/>
      <c r="HN204" s="226"/>
      <c r="HO204" s="226"/>
      <c r="HP204" s="226"/>
      <c r="HQ204" s="226"/>
      <c r="HR204" s="226"/>
      <c r="HS204" s="226"/>
      <c r="HT204" s="226"/>
      <c r="HU204" s="226"/>
      <c r="HV204" s="226"/>
      <c r="HW204" s="226"/>
      <c r="HX204" s="226"/>
      <c r="HY204" s="226"/>
      <c r="HZ204" s="226"/>
      <c r="IA204" s="226"/>
      <c r="IB204" s="226"/>
      <c r="IC204" s="226"/>
      <c r="ID204" s="226"/>
      <c r="IE204" s="226"/>
      <c r="IF204" s="226"/>
      <c r="IG204" s="226"/>
      <c r="IH204" s="226"/>
      <c r="II204" s="226"/>
      <c r="IJ204" s="226"/>
      <c r="IK204" s="226"/>
      <c r="IL204" s="226"/>
      <c r="IM204" s="226"/>
      <c r="IN204" s="226"/>
      <c r="IO204" s="226"/>
      <c r="IP204" s="226"/>
      <c r="IQ204" s="226"/>
      <c r="IR204" s="226"/>
      <c r="IS204" s="226"/>
      <c r="IT204" s="226"/>
      <c r="IU204" s="226"/>
      <c r="IV204" s="226"/>
      <c r="IW204" s="226"/>
    </row>
    <row r="205" spans="1:257" s="209" customFormat="1" ht="30" customHeight="1" x14ac:dyDescent="0.3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  <c r="BH205" s="226"/>
      <c r="BI205" s="226"/>
      <c r="BJ205" s="226"/>
      <c r="BK205" s="226"/>
      <c r="BL205" s="226"/>
      <c r="BM205" s="226"/>
      <c r="BN205" s="226"/>
      <c r="BO205" s="226"/>
      <c r="BP205" s="226"/>
      <c r="BQ205" s="226"/>
      <c r="BR205" s="226"/>
      <c r="BS205" s="226"/>
      <c r="BT205" s="226"/>
      <c r="BU205" s="226"/>
      <c r="BV205" s="226"/>
      <c r="BW205" s="226"/>
      <c r="BX205" s="226"/>
      <c r="BY205" s="226"/>
      <c r="BZ205" s="226"/>
      <c r="CA205" s="226"/>
      <c r="CB205" s="226"/>
      <c r="CC205" s="226"/>
      <c r="CD205" s="226"/>
      <c r="CE205" s="226"/>
      <c r="CF205" s="226"/>
      <c r="CG205" s="226"/>
      <c r="CH205" s="226"/>
      <c r="CI205" s="226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26"/>
      <c r="DR205" s="226"/>
      <c r="DS205" s="226"/>
      <c r="DT205" s="226"/>
      <c r="DU205" s="226"/>
      <c r="DV205" s="226"/>
      <c r="DW205" s="226"/>
      <c r="DX205" s="226"/>
      <c r="DY205" s="226"/>
      <c r="DZ205" s="226"/>
      <c r="EA205" s="226"/>
      <c r="EB205" s="226"/>
      <c r="EC205" s="226"/>
      <c r="ED205" s="226"/>
      <c r="EE205" s="226"/>
      <c r="EF205" s="226"/>
      <c r="EG205" s="226"/>
      <c r="EH205" s="226"/>
      <c r="EI205" s="226"/>
      <c r="EJ205" s="226"/>
      <c r="EK205" s="226"/>
      <c r="EL205" s="226"/>
      <c r="EM205" s="226"/>
      <c r="EN205" s="226"/>
      <c r="EO205" s="226"/>
      <c r="EP205" s="226"/>
      <c r="EQ205" s="226"/>
      <c r="ER205" s="226"/>
      <c r="ES205" s="226"/>
      <c r="ET205" s="226"/>
      <c r="EU205" s="226"/>
      <c r="EV205" s="226"/>
      <c r="EW205" s="226"/>
      <c r="EX205" s="226"/>
      <c r="EY205" s="226"/>
      <c r="EZ205" s="226"/>
      <c r="FA205" s="226"/>
      <c r="FB205" s="226"/>
      <c r="FC205" s="226"/>
      <c r="FD205" s="226"/>
      <c r="FE205" s="226"/>
      <c r="FF205" s="226"/>
      <c r="FG205" s="226"/>
      <c r="FH205" s="226"/>
      <c r="FI205" s="226"/>
      <c r="FJ205" s="226"/>
      <c r="FK205" s="226"/>
      <c r="FL205" s="226"/>
      <c r="FM205" s="226"/>
      <c r="FN205" s="226"/>
      <c r="FO205" s="226"/>
      <c r="FP205" s="226"/>
      <c r="FQ205" s="226"/>
      <c r="FR205" s="226"/>
      <c r="FS205" s="226"/>
      <c r="FT205" s="226"/>
      <c r="FU205" s="226"/>
      <c r="FV205" s="226"/>
      <c r="FW205" s="226"/>
      <c r="FX205" s="226"/>
      <c r="FY205" s="226"/>
      <c r="FZ205" s="226"/>
      <c r="GA205" s="226"/>
      <c r="GB205" s="226"/>
      <c r="GC205" s="226"/>
      <c r="GD205" s="226"/>
      <c r="GE205" s="226"/>
      <c r="GF205" s="226"/>
      <c r="GG205" s="226"/>
      <c r="GH205" s="226"/>
      <c r="GI205" s="226"/>
      <c r="GJ205" s="226"/>
      <c r="GK205" s="226"/>
      <c r="GL205" s="226"/>
      <c r="GM205" s="226"/>
      <c r="GN205" s="226"/>
      <c r="GO205" s="226"/>
      <c r="GP205" s="226"/>
      <c r="GQ205" s="226"/>
      <c r="GR205" s="226"/>
      <c r="GS205" s="226"/>
      <c r="GT205" s="226"/>
      <c r="GU205" s="226"/>
      <c r="GV205" s="226"/>
      <c r="GW205" s="226"/>
      <c r="GX205" s="226"/>
      <c r="GY205" s="226"/>
      <c r="GZ205" s="226"/>
      <c r="HA205" s="226"/>
      <c r="HB205" s="226"/>
      <c r="HC205" s="226"/>
      <c r="HD205" s="226"/>
      <c r="HE205" s="226"/>
      <c r="HF205" s="226"/>
      <c r="HG205" s="226"/>
      <c r="HH205" s="226"/>
      <c r="HI205" s="226"/>
      <c r="HJ205" s="226"/>
      <c r="HK205" s="226"/>
      <c r="HL205" s="226"/>
      <c r="HM205" s="226"/>
      <c r="HN205" s="226"/>
      <c r="HO205" s="226"/>
      <c r="HP205" s="226"/>
      <c r="HQ205" s="226"/>
      <c r="HR205" s="226"/>
      <c r="HS205" s="226"/>
      <c r="HT205" s="226"/>
      <c r="HU205" s="226"/>
      <c r="HV205" s="226"/>
      <c r="HW205" s="226"/>
      <c r="HX205" s="226"/>
      <c r="HY205" s="226"/>
      <c r="HZ205" s="226"/>
      <c r="IA205" s="226"/>
      <c r="IB205" s="226"/>
      <c r="IC205" s="226"/>
      <c r="ID205" s="226"/>
      <c r="IE205" s="226"/>
      <c r="IF205" s="226"/>
      <c r="IG205" s="226"/>
      <c r="IH205" s="226"/>
      <c r="II205" s="226"/>
      <c r="IJ205" s="226"/>
      <c r="IK205" s="226"/>
      <c r="IL205" s="226"/>
      <c r="IM205" s="226"/>
      <c r="IN205" s="226"/>
      <c r="IO205" s="226"/>
      <c r="IP205" s="226"/>
      <c r="IQ205" s="226"/>
      <c r="IR205" s="226"/>
      <c r="IS205" s="226"/>
      <c r="IT205" s="226"/>
      <c r="IU205" s="226"/>
      <c r="IV205" s="226"/>
      <c r="IW205" s="226"/>
    </row>
    <row r="206" spans="1:257" s="209" customFormat="1" ht="30" customHeight="1" x14ac:dyDescent="0.3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6"/>
      <c r="BH206" s="226"/>
      <c r="BI206" s="226"/>
      <c r="BJ206" s="226"/>
      <c r="BK206" s="226"/>
      <c r="BL206" s="226"/>
      <c r="BM206" s="226"/>
      <c r="BN206" s="226"/>
      <c r="BO206" s="226"/>
      <c r="BP206" s="226"/>
      <c r="BQ206" s="226"/>
      <c r="BR206" s="226"/>
      <c r="BS206" s="226"/>
      <c r="BT206" s="226"/>
      <c r="BU206" s="226"/>
      <c r="BV206" s="226"/>
      <c r="BW206" s="226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26"/>
      <c r="DR206" s="226"/>
      <c r="DS206" s="226"/>
      <c r="DT206" s="226"/>
      <c r="DU206" s="226"/>
      <c r="DV206" s="226"/>
      <c r="DW206" s="226"/>
      <c r="DX206" s="226"/>
      <c r="DY206" s="226"/>
      <c r="DZ206" s="226"/>
      <c r="EA206" s="226"/>
      <c r="EB206" s="226"/>
      <c r="EC206" s="226"/>
      <c r="ED206" s="226"/>
      <c r="EE206" s="226"/>
      <c r="EF206" s="226"/>
      <c r="EG206" s="226"/>
      <c r="EH206" s="226"/>
      <c r="EI206" s="226"/>
      <c r="EJ206" s="226"/>
      <c r="EK206" s="226"/>
      <c r="EL206" s="226"/>
      <c r="EM206" s="226"/>
      <c r="EN206" s="226"/>
      <c r="EO206" s="226"/>
      <c r="EP206" s="226"/>
      <c r="EQ206" s="226"/>
      <c r="ER206" s="226"/>
      <c r="ES206" s="226"/>
      <c r="ET206" s="226"/>
      <c r="EU206" s="226"/>
      <c r="EV206" s="226"/>
      <c r="EW206" s="226"/>
      <c r="EX206" s="226"/>
      <c r="EY206" s="226"/>
      <c r="EZ206" s="226"/>
      <c r="FA206" s="226"/>
      <c r="FB206" s="226"/>
      <c r="FC206" s="226"/>
      <c r="FD206" s="226"/>
      <c r="FE206" s="226"/>
      <c r="FF206" s="226"/>
      <c r="FG206" s="226"/>
      <c r="FH206" s="226"/>
      <c r="FI206" s="226"/>
      <c r="FJ206" s="226"/>
      <c r="FK206" s="226"/>
      <c r="FL206" s="226"/>
      <c r="FM206" s="226"/>
      <c r="FN206" s="226"/>
      <c r="FO206" s="226"/>
      <c r="FP206" s="226"/>
      <c r="FQ206" s="226"/>
      <c r="FR206" s="226"/>
      <c r="FS206" s="226"/>
      <c r="FT206" s="226"/>
      <c r="FU206" s="226"/>
      <c r="FV206" s="226"/>
      <c r="FW206" s="226"/>
      <c r="FX206" s="226"/>
      <c r="FY206" s="226"/>
      <c r="FZ206" s="226"/>
      <c r="GA206" s="226"/>
      <c r="GB206" s="226"/>
      <c r="GC206" s="226"/>
      <c r="GD206" s="226"/>
      <c r="GE206" s="226"/>
      <c r="GF206" s="226"/>
      <c r="GG206" s="226"/>
      <c r="GH206" s="226"/>
      <c r="GI206" s="226"/>
      <c r="GJ206" s="226"/>
      <c r="GK206" s="226"/>
      <c r="GL206" s="226"/>
      <c r="GM206" s="226"/>
      <c r="GN206" s="226"/>
      <c r="GO206" s="226"/>
      <c r="GP206" s="226"/>
      <c r="GQ206" s="226"/>
      <c r="GR206" s="226"/>
      <c r="GS206" s="226"/>
      <c r="GT206" s="226"/>
      <c r="GU206" s="226"/>
      <c r="GV206" s="226"/>
      <c r="GW206" s="226"/>
      <c r="GX206" s="226"/>
      <c r="GY206" s="226"/>
      <c r="GZ206" s="226"/>
      <c r="HA206" s="226"/>
      <c r="HB206" s="226"/>
      <c r="HC206" s="226"/>
      <c r="HD206" s="226"/>
      <c r="HE206" s="226"/>
      <c r="HF206" s="226"/>
      <c r="HG206" s="226"/>
      <c r="HH206" s="226"/>
      <c r="HI206" s="226"/>
      <c r="HJ206" s="226"/>
      <c r="HK206" s="226"/>
      <c r="HL206" s="226"/>
      <c r="HM206" s="226"/>
      <c r="HN206" s="226"/>
      <c r="HO206" s="226"/>
      <c r="HP206" s="226"/>
      <c r="HQ206" s="226"/>
      <c r="HR206" s="226"/>
      <c r="HS206" s="226"/>
      <c r="HT206" s="226"/>
      <c r="HU206" s="226"/>
      <c r="HV206" s="226"/>
      <c r="HW206" s="226"/>
      <c r="HX206" s="226"/>
      <c r="HY206" s="226"/>
      <c r="HZ206" s="226"/>
      <c r="IA206" s="226"/>
      <c r="IB206" s="226"/>
      <c r="IC206" s="226"/>
      <c r="ID206" s="226"/>
      <c r="IE206" s="226"/>
      <c r="IF206" s="226"/>
      <c r="IG206" s="226"/>
      <c r="IH206" s="226"/>
      <c r="II206" s="226"/>
      <c r="IJ206" s="226"/>
      <c r="IK206" s="226"/>
      <c r="IL206" s="226"/>
      <c r="IM206" s="226"/>
      <c r="IN206" s="226"/>
      <c r="IO206" s="226"/>
      <c r="IP206" s="226"/>
      <c r="IQ206" s="226"/>
      <c r="IR206" s="226"/>
      <c r="IS206" s="226"/>
      <c r="IT206" s="226"/>
      <c r="IU206" s="226"/>
      <c r="IV206" s="226"/>
      <c r="IW206" s="226"/>
    </row>
    <row r="207" spans="1:257" s="209" customFormat="1" ht="30" customHeight="1" x14ac:dyDescent="0.3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26"/>
      <c r="DR207" s="226"/>
      <c r="DS207" s="226"/>
      <c r="DT207" s="226"/>
      <c r="DU207" s="226"/>
      <c r="DV207" s="226"/>
      <c r="DW207" s="226"/>
      <c r="DX207" s="226"/>
      <c r="DY207" s="226"/>
      <c r="DZ207" s="226"/>
      <c r="EA207" s="226"/>
      <c r="EB207" s="226"/>
      <c r="EC207" s="226"/>
      <c r="ED207" s="226"/>
      <c r="EE207" s="226"/>
      <c r="EF207" s="226"/>
      <c r="EG207" s="226"/>
      <c r="EH207" s="226"/>
      <c r="EI207" s="226"/>
      <c r="EJ207" s="226"/>
      <c r="EK207" s="226"/>
      <c r="EL207" s="226"/>
      <c r="EM207" s="226"/>
      <c r="EN207" s="226"/>
      <c r="EO207" s="226"/>
      <c r="EP207" s="226"/>
      <c r="EQ207" s="226"/>
      <c r="ER207" s="226"/>
      <c r="ES207" s="226"/>
      <c r="ET207" s="226"/>
      <c r="EU207" s="226"/>
      <c r="EV207" s="226"/>
      <c r="EW207" s="226"/>
      <c r="EX207" s="226"/>
      <c r="EY207" s="226"/>
      <c r="EZ207" s="226"/>
      <c r="FA207" s="226"/>
      <c r="FB207" s="226"/>
      <c r="FC207" s="226"/>
      <c r="FD207" s="226"/>
      <c r="FE207" s="226"/>
      <c r="FF207" s="226"/>
      <c r="FG207" s="226"/>
      <c r="FH207" s="226"/>
      <c r="FI207" s="226"/>
      <c r="FJ207" s="226"/>
      <c r="FK207" s="226"/>
      <c r="FL207" s="226"/>
      <c r="FM207" s="226"/>
      <c r="FN207" s="226"/>
      <c r="FO207" s="226"/>
      <c r="FP207" s="226"/>
      <c r="FQ207" s="226"/>
      <c r="FR207" s="226"/>
      <c r="FS207" s="226"/>
      <c r="FT207" s="226"/>
      <c r="FU207" s="226"/>
      <c r="FV207" s="226"/>
      <c r="FW207" s="226"/>
      <c r="FX207" s="226"/>
      <c r="FY207" s="226"/>
      <c r="FZ207" s="226"/>
      <c r="GA207" s="226"/>
      <c r="GB207" s="226"/>
      <c r="GC207" s="226"/>
      <c r="GD207" s="226"/>
      <c r="GE207" s="226"/>
      <c r="GF207" s="226"/>
      <c r="GG207" s="226"/>
      <c r="GH207" s="226"/>
      <c r="GI207" s="226"/>
      <c r="GJ207" s="226"/>
      <c r="GK207" s="226"/>
      <c r="GL207" s="226"/>
      <c r="GM207" s="226"/>
      <c r="GN207" s="226"/>
      <c r="GO207" s="226"/>
      <c r="GP207" s="226"/>
      <c r="GQ207" s="226"/>
      <c r="GR207" s="226"/>
      <c r="GS207" s="226"/>
      <c r="GT207" s="226"/>
      <c r="GU207" s="226"/>
      <c r="GV207" s="226"/>
      <c r="GW207" s="226"/>
      <c r="GX207" s="226"/>
      <c r="GY207" s="226"/>
      <c r="GZ207" s="226"/>
      <c r="HA207" s="226"/>
      <c r="HB207" s="226"/>
      <c r="HC207" s="226"/>
      <c r="HD207" s="226"/>
      <c r="HE207" s="226"/>
      <c r="HF207" s="226"/>
      <c r="HG207" s="226"/>
      <c r="HH207" s="226"/>
      <c r="HI207" s="226"/>
      <c r="HJ207" s="226"/>
      <c r="HK207" s="226"/>
      <c r="HL207" s="226"/>
      <c r="HM207" s="226"/>
      <c r="HN207" s="226"/>
      <c r="HO207" s="226"/>
      <c r="HP207" s="226"/>
      <c r="HQ207" s="226"/>
      <c r="HR207" s="226"/>
      <c r="HS207" s="226"/>
      <c r="HT207" s="226"/>
      <c r="HU207" s="226"/>
      <c r="HV207" s="226"/>
      <c r="HW207" s="226"/>
      <c r="HX207" s="226"/>
      <c r="HY207" s="226"/>
      <c r="HZ207" s="226"/>
      <c r="IA207" s="226"/>
      <c r="IB207" s="226"/>
      <c r="IC207" s="226"/>
      <c r="ID207" s="226"/>
      <c r="IE207" s="226"/>
      <c r="IF207" s="226"/>
      <c r="IG207" s="226"/>
      <c r="IH207" s="226"/>
      <c r="II207" s="226"/>
      <c r="IJ207" s="226"/>
      <c r="IK207" s="226"/>
      <c r="IL207" s="226"/>
      <c r="IM207" s="226"/>
      <c r="IN207" s="226"/>
      <c r="IO207" s="226"/>
      <c r="IP207" s="226"/>
      <c r="IQ207" s="226"/>
      <c r="IR207" s="226"/>
      <c r="IS207" s="226"/>
      <c r="IT207" s="226"/>
      <c r="IU207" s="226"/>
      <c r="IV207" s="226"/>
      <c r="IW207" s="226"/>
    </row>
    <row r="208" spans="1:257" s="209" customFormat="1" ht="30" customHeight="1" x14ac:dyDescent="0.3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  <c r="BH208" s="226"/>
      <c r="BI208" s="226"/>
      <c r="BJ208" s="226"/>
      <c r="BK208" s="226"/>
      <c r="BL208" s="226"/>
      <c r="BM208" s="226"/>
      <c r="BN208" s="226"/>
      <c r="BO208" s="226"/>
      <c r="BP208" s="226"/>
      <c r="BQ208" s="226"/>
      <c r="BR208" s="226"/>
      <c r="BS208" s="226"/>
      <c r="BT208" s="226"/>
      <c r="BU208" s="226"/>
      <c r="BV208" s="226"/>
      <c r="BW208" s="226"/>
      <c r="BX208" s="226"/>
      <c r="BY208" s="226"/>
      <c r="BZ208" s="226"/>
      <c r="CA208" s="226"/>
      <c r="CB208" s="226"/>
      <c r="CC208" s="226"/>
      <c r="CD208" s="226"/>
      <c r="CE208" s="226"/>
      <c r="CF208" s="226"/>
      <c r="CG208" s="226"/>
      <c r="CH208" s="226"/>
      <c r="CI208" s="226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26"/>
      <c r="DR208" s="226"/>
      <c r="DS208" s="226"/>
      <c r="DT208" s="226"/>
      <c r="DU208" s="226"/>
      <c r="DV208" s="226"/>
      <c r="DW208" s="226"/>
      <c r="DX208" s="226"/>
      <c r="DY208" s="226"/>
      <c r="DZ208" s="226"/>
      <c r="EA208" s="226"/>
      <c r="EB208" s="226"/>
      <c r="EC208" s="226"/>
      <c r="ED208" s="226"/>
      <c r="EE208" s="226"/>
      <c r="EF208" s="226"/>
      <c r="EG208" s="226"/>
      <c r="EH208" s="226"/>
      <c r="EI208" s="226"/>
      <c r="EJ208" s="226"/>
      <c r="EK208" s="226"/>
      <c r="EL208" s="226"/>
      <c r="EM208" s="226"/>
      <c r="EN208" s="226"/>
      <c r="EO208" s="226"/>
      <c r="EP208" s="226"/>
      <c r="EQ208" s="226"/>
      <c r="ER208" s="226"/>
      <c r="ES208" s="226"/>
      <c r="ET208" s="226"/>
      <c r="EU208" s="226"/>
      <c r="EV208" s="226"/>
      <c r="EW208" s="226"/>
      <c r="EX208" s="226"/>
      <c r="EY208" s="226"/>
      <c r="EZ208" s="226"/>
      <c r="FA208" s="226"/>
      <c r="FB208" s="226"/>
      <c r="FC208" s="226"/>
      <c r="FD208" s="226"/>
      <c r="FE208" s="226"/>
      <c r="FF208" s="226"/>
      <c r="FG208" s="226"/>
      <c r="FH208" s="226"/>
      <c r="FI208" s="226"/>
      <c r="FJ208" s="226"/>
      <c r="FK208" s="226"/>
      <c r="FL208" s="226"/>
      <c r="FM208" s="226"/>
      <c r="FN208" s="226"/>
      <c r="FO208" s="226"/>
      <c r="FP208" s="226"/>
      <c r="FQ208" s="226"/>
      <c r="FR208" s="226"/>
      <c r="FS208" s="226"/>
      <c r="FT208" s="226"/>
      <c r="FU208" s="226"/>
      <c r="FV208" s="226"/>
      <c r="FW208" s="226"/>
      <c r="FX208" s="226"/>
      <c r="FY208" s="226"/>
      <c r="FZ208" s="226"/>
      <c r="GA208" s="226"/>
      <c r="GB208" s="226"/>
      <c r="GC208" s="226"/>
      <c r="GD208" s="226"/>
      <c r="GE208" s="226"/>
      <c r="GF208" s="226"/>
      <c r="GG208" s="226"/>
      <c r="GH208" s="226"/>
      <c r="GI208" s="226"/>
      <c r="GJ208" s="226"/>
      <c r="GK208" s="226"/>
      <c r="GL208" s="226"/>
      <c r="GM208" s="226"/>
      <c r="GN208" s="226"/>
      <c r="GO208" s="226"/>
      <c r="GP208" s="226"/>
      <c r="GQ208" s="226"/>
      <c r="GR208" s="226"/>
      <c r="GS208" s="226"/>
      <c r="GT208" s="226"/>
      <c r="GU208" s="226"/>
      <c r="GV208" s="226"/>
      <c r="GW208" s="226"/>
      <c r="GX208" s="226"/>
      <c r="GY208" s="226"/>
      <c r="GZ208" s="226"/>
      <c r="HA208" s="226"/>
      <c r="HB208" s="226"/>
      <c r="HC208" s="226"/>
      <c r="HD208" s="226"/>
      <c r="HE208" s="226"/>
      <c r="HF208" s="226"/>
      <c r="HG208" s="226"/>
      <c r="HH208" s="226"/>
      <c r="HI208" s="226"/>
      <c r="HJ208" s="226"/>
      <c r="HK208" s="226"/>
      <c r="HL208" s="226"/>
      <c r="HM208" s="226"/>
      <c r="HN208" s="226"/>
      <c r="HO208" s="226"/>
      <c r="HP208" s="226"/>
      <c r="HQ208" s="226"/>
      <c r="HR208" s="226"/>
      <c r="HS208" s="226"/>
      <c r="HT208" s="226"/>
      <c r="HU208" s="226"/>
      <c r="HV208" s="226"/>
      <c r="HW208" s="226"/>
      <c r="HX208" s="226"/>
      <c r="HY208" s="226"/>
      <c r="HZ208" s="226"/>
      <c r="IA208" s="226"/>
      <c r="IB208" s="226"/>
      <c r="IC208" s="226"/>
      <c r="ID208" s="226"/>
      <c r="IE208" s="226"/>
      <c r="IF208" s="226"/>
      <c r="IG208" s="226"/>
      <c r="IH208" s="226"/>
      <c r="II208" s="226"/>
      <c r="IJ208" s="226"/>
      <c r="IK208" s="226"/>
      <c r="IL208" s="226"/>
      <c r="IM208" s="226"/>
      <c r="IN208" s="226"/>
      <c r="IO208" s="226"/>
      <c r="IP208" s="226"/>
      <c r="IQ208" s="226"/>
      <c r="IR208" s="226"/>
      <c r="IS208" s="226"/>
      <c r="IT208" s="226"/>
      <c r="IU208" s="226"/>
      <c r="IV208" s="226"/>
      <c r="IW208" s="226"/>
    </row>
    <row r="209" spans="1:257" s="209" customFormat="1" ht="30" customHeight="1" x14ac:dyDescent="0.3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6"/>
      <c r="BN209" s="226"/>
      <c r="BO209" s="226"/>
      <c r="BP209" s="226"/>
      <c r="BQ209" s="226"/>
      <c r="BR209" s="226"/>
      <c r="BS209" s="226"/>
      <c r="BT209" s="226"/>
      <c r="BU209" s="226"/>
      <c r="BV209" s="226"/>
      <c r="BW209" s="226"/>
      <c r="BX209" s="226"/>
      <c r="BY209" s="226"/>
      <c r="BZ209" s="226"/>
      <c r="CA209" s="226"/>
      <c r="CB209" s="226"/>
      <c r="CC209" s="226"/>
      <c r="CD209" s="226"/>
      <c r="CE209" s="226"/>
      <c r="CF209" s="226"/>
      <c r="CG209" s="226"/>
      <c r="CH209" s="226"/>
      <c r="CI209" s="226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26"/>
      <c r="DR209" s="226"/>
      <c r="DS209" s="226"/>
      <c r="DT209" s="226"/>
      <c r="DU209" s="226"/>
      <c r="DV209" s="226"/>
      <c r="DW209" s="226"/>
      <c r="DX209" s="226"/>
      <c r="DY209" s="226"/>
      <c r="DZ209" s="226"/>
      <c r="EA209" s="226"/>
      <c r="EB209" s="226"/>
      <c r="EC209" s="226"/>
      <c r="ED209" s="226"/>
      <c r="EE209" s="226"/>
      <c r="EF209" s="226"/>
      <c r="EG209" s="226"/>
      <c r="EH209" s="226"/>
      <c r="EI209" s="226"/>
      <c r="EJ209" s="226"/>
      <c r="EK209" s="226"/>
      <c r="EL209" s="226"/>
      <c r="EM209" s="226"/>
      <c r="EN209" s="226"/>
      <c r="EO209" s="226"/>
      <c r="EP209" s="226"/>
      <c r="EQ209" s="226"/>
      <c r="ER209" s="226"/>
      <c r="ES209" s="226"/>
      <c r="ET209" s="226"/>
      <c r="EU209" s="226"/>
      <c r="EV209" s="226"/>
      <c r="EW209" s="226"/>
      <c r="EX209" s="226"/>
      <c r="EY209" s="226"/>
      <c r="EZ209" s="226"/>
      <c r="FA209" s="226"/>
      <c r="FB209" s="226"/>
      <c r="FC209" s="226"/>
      <c r="FD209" s="226"/>
      <c r="FE209" s="226"/>
      <c r="FF209" s="226"/>
      <c r="FG209" s="226"/>
      <c r="FH209" s="226"/>
      <c r="FI209" s="226"/>
      <c r="FJ209" s="226"/>
      <c r="FK209" s="226"/>
      <c r="FL209" s="226"/>
      <c r="FM209" s="226"/>
      <c r="FN209" s="226"/>
      <c r="FO209" s="226"/>
      <c r="FP209" s="226"/>
      <c r="FQ209" s="226"/>
      <c r="FR209" s="226"/>
      <c r="FS209" s="226"/>
      <c r="FT209" s="226"/>
      <c r="FU209" s="226"/>
      <c r="FV209" s="226"/>
      <c r="FW209" s="226"/>
      <c r="FX209" s="226"/>
      <c r="FY209" s="226"/>
      <c r="FZ209" s="226"/>
      <c r="GA209" s="226"/>
      <c r="GB209" s="226"/>
      <c r="GC209" s="226"/>
      <c r="GD209" s="226"/>
      <c r="GE209" s="226"/>
      <c r="GF209" s="226"/>
      <c r="GG209" s="226"/>
      <c r="GH209" s="226"/>
      <c r="GI209" s="226"/>
      <c r="GJ209" s="226"/>
      <c r="GK209" s="226"/>
      <c r="GL209" s="226"/>
      <c r="GM209" s="226"/>
      <c r="GN209" s="226"/>
      <c r="GO209" s="226"/>
      <c r="GP209" s="226"/>
      <c r="GQ209" s="226"/>
      <c r="GR209" s="226"/>
      <c r="GS209" s="226"/>
      <c r="GT209" s="226"/>
      <c r="GU209" s="226"/>
      <c r="GV209" s="226"/>
      <c r="GW209" s="226"/>
      <c r="GX209" s="226"/>
      <c r="GY209" s="226"/>
      <c r="GZ209" s="226"/>
      <c r="HA209" s="226"/>
      <c r="HB209" s="226"/>
      <c r="HC209" s="226"/>
      <c r="HD209" s="226"/>
      <c r="HE209" s="226"/>
      <c r="HF209" s="226"/>
      <c r="HG209" s="226"/>
      <c r="HH209" s="226"/>
      <c r="HI209" s="226"/>
      <c r="HJ209" s="226"/>
      <c r="HK209" s="226"/>
      <c r="HL209" s="226"/>
      <c r="HM209" s="226"/>
      <c r="HN209" s="226"/>
      <c r="HO209" s="226"/>
      <c r="HP209" s="226"/>
      <c r="HQ209" s="226"/>
      <c r="HR209" s="226"/>
      <c r="HS209" s="226"/>
      <c r="HT209" s="226"/>
      <c r="HU209" s="226"/>
      <c r="HV209" s="226"/>
      <c r="HW209" s="226"/>
      <c r="HX209" s="226"/>
      <c r="HY209" s="226"/>
      <c r="HZ209" s="226"/>
      <c r="IA209" s="226"/>
      <c r="IB209" s="226"/>
      <c r="IC209" s="226"/>
      <c r="ID209" s="226"/>
      <c r="IE209" s="226"/>
      <c r="IF209" s="226"/>
      <c r="IG209" s="226"/>
      <c r="IH209" s="226"/>
      <c r="II209" s="226"/>
      <c r="IJ209" s="226"/>
      <c r="IK209" s="226"/>
      <c r="IL209" s="226"/>
      <c r="IM209" s="226"/>
      <c r="IN209" s="226"/>
      <c r="IO209" s="226"/>
      <c r="IP209" s="226"/>
      <c r="IQ209" s="226"/>
      <c r="IR209" s="226"/>
      <c r="IS209" s="226"/>
      <c r="IT209" s="226"/>
      <c r="IU209" s="226"/>
      <c r="IV209" s="226"/>
      <c r="IW209" s="226"/>
    </row>
    <row r="210" spans="1:257" s="209" customFormat="1" ht="30" customHeight="1" x14ac:dyDescent="0.3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6"/>
      <c r="BN210" s="226"/>
      <c r="BO210" s="226"/>
      <c r="BP210" s="226"/>
      <c r="BQ210" s="226"/>
      <c r="BR210" s="226"/>
      <c r="BS210" s="226"/>
      <c r="BT210" s="226"/>
      <c r="BU210" s="226"/>
      <c r="BV210" s="226"/>
      <c r="BW210" s="226"/>
      <c r="BX210" s="226"/>
      <c r="BY210" s="226"/>
      <c r="BZ210" s="226"/>
      <c r="CA210" s="226"/>
      <c r="CB210" s="226"/>
      <c r="CC210" s="226"/>
      <c r="CD210" s="226"/>
      <c r="CE210" s="226"/>
      <c r="CF210" s="226"/>
      <c r="CG210" s="226"/>
      <c r="CH210" s="226"/>
      <c r="CI210" s="226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26"/>
      <c r="DR210" s="226"/>
      <c r="DS210" s="226"/>
      <c r="DT210" s="226"/>
      <c r="DU210" s="226"/>
      <c r="DV210" s="226"/>
      <c r="DW210" s="226"/>
      <c r="DX210" s="226"/>
      <c r="DY210" s="226"/>
      <c r="DZ210" s="226"/>
      <c r="EA210" s="226"/>
      <c r="EB210" s="226"/>
      <c r="EC210" s="226"/>
      <c r="ED210" s="226"/>
      <c r="EE210" s="226"/>
      <c r="EF210" s="226"/>
      <c r="EG210" s="226"/>
      <c r="EH210" s="226"/>
      <c r="EI210" s="226"/>
      <c r="EJ210" s="226"/>
      <c r="EK210" s="226"/>
      <c r="EL210" s="226"/>
      <c r="EM210" s="226"/>
      <c r="EN210" s="226"/>
      <c r="EO210" s="226"/>
      <c r="EP210" s="226"/>
      <c r="EQ210" s="226"/>
      <c r="ER210" s="226"/>
      <c r="ES210" s="226"/>
      <c r="ET210" s="226"/>
      <c r="EU210" s="226"/>
      <c r="EV210" s="226"/>
      <c r="EW210" s="226"/>
      <c r="EX210" s="226"/>
      <c r="EY210" s="226"/>
      <c r="EZ210" s="226"/>
      <c r="FA210" s="226"/>
      <c r="FB210" s="226"/>
      <c r="FC210" s="226"/>
      <c r="FD210" s="226"/>
      <c r="FE210" s="226"/>
      <c r="FF210" s="226"/>
      <c r="FG210" s="226"/>
      <c r="FH210" s="226"/>
      <c r="FI210" s="226"/>
      <c r="FJ210" s="226"/>
      <c r="FK210" s="226"/>
      <c r="FL210" s="226"/>
      <c r="FM210" s="226"/>
      <c r="FN210" s="226"/>
      <c r="FO210" s="226"/>
      <c r="FP210" s="226"/>
      <c r="FQ210" s="226"/>
      <c r="FR210" s="226"/>
      <c r="FS210" s="226"/>
      <c r="FT210" s="226"/>
      <c r="FU210" s="226"/>
      <c r="FV210" s="226"/>
      <c r="FW210" s="226"/>
      <c r="FX210" s="226"/>
      <c r="FY210" s="226"/>
      <c r="FZ210" s="226"/>
      <c r="GA210" s="226"/>
      <c r="GB210" s="226"/>
      <c r="GC210" s="226"/>
      <c r="GD210" s="226"/>
      <c r="GE210" s="226"/>
      <c r="GF210" s="226"/>
      <c r="GG210" s="226"/>
      <c r="GH210" s="226"/>
      <c r="GI210" s="226"/>
      <c r="GJ210" s="226"/>
      <c r="GK210" s="226"/>
      <c r="GL210" s="226"/>
      <c r="GM210" s="226"/>
      <c r="GN210" s="226"/>
      <c r="GO210" s="226"/>
      <c r="GP210" s="226"/>
      <c r="GQ210" s="226"/>
      <c r="GR210" s="226"/>
      <c r="GS210" s="226"/>
      <c r="GT210" s="226"/>
      <c r="GU210" s="226"/>
      <c r="GV210" s="226"/>
      <c r="GW210" s="226"/>
      <c r="GX210" s="226"/>
      <c r="GY210" s="226"/>
      <c r="GZ210" s="226"/>
      <c r="HA210" s="226"/>
      <c r="HB210" s="226"/>
      <c r="HC210" s="226"/>
      <c r="HD210" s="226"/>
      <c r="HE210" s="226"/>
      <c r="HF210" s="226"/>
      <c r="HG210" s="226"/>
      <c r="HH210" s="226"/>
      <c r="HI210" s="226"/>
      <c r="HJ210" s="226"/>
      <c r="HK210" s="226"/>
      <c r="HL210" s="226"/>
      <c r="HM210" s="226"/>
      <c r="HN210" s="226"/>
      <c r="HO210" s="226"/>
      <c r="HP210" s="226"/>
      <c r="HQ210" s="226"/>
      <c r="HR210" s="226"/>
      <c r="HS210" s="226"/>
      <c r="HT210" s="226"/>
      <c r="HU210" s="226"/>
      <c r="HV210" s="226"/>
      <c r="HW210" s="226"/>
      <c r="HX210" s="226"/>
      <c r="HY210" s="226"/>
      <c r="HZ210" s="226"/>
      <c r="IA210" s="226"/>
      <c r="IB210" s="226"/>
      <c r="IC210" s="226"/>
      <c r="ID210" s="226"/>
      <c r="IE210" s="226"/>
      <c r="IF210" s="226"/>
      <c r="IG210" s="226"/>
      <c r="IH210" s="226"/>
      <c r="II210" s="226"/>
      <c r="IJ210" s="226"/>
      <c r="IK210" s="226"/>
      <c r="IL210" s="226"/>
      <c r="IM210" s="226"/>
      <c r="IN210" s="226"/>
      <c r="IO210" s="226"/>
      <c r="IP210" s="226"/>
      <c r="IQ210" s="226"/>
      <c r="IR210" s="226"/>
      <c r="IS210" s="226"/>
      <c r="IT210" s="226"/>
      <c r="IU210" s="226"/>
      <c r="IV210" s="226"/>
      <c r="IW210" s="226"/>
    </row>
    <row r="211" spans="1:257" s="209" customFormat="1" ht="30" customHeight="1" x14ac:dyDescent="0.3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6"/>
      <c r="BN211" s="226"/>
      <c r="BO211" s="226"/>
      <c r="BP211" s="226"/>
      <c r="BQ211" s="226"/>
      <c r="BR211" s="226"/>
      <c r="BS211" s="226"/>
      <c r="BT211" s="226"/>
      <c r="BU211" s="226"/>
      <c r="BV211" s="226"/>
      <c r="BW211" s="226"/>
      <c r="BX211" s="226"/>
      <c r="BY211" s="226"/>
      <c r="BZ211" s="226"/>
      <c r="CA211" s="226"/>
      <c r="CB211" s="226"/>
      <c r="CC211" s="226"/>
      <c r="CD211" s="226"/>
      <c r="CE211" s="226"/>
      <c r="CF211" s="226"/>
      <c r="CG211" s="226"/>
      <c r="CH211" s="226"/>
      <c r="CI211" s="226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26"/>
      <c r="DR211" s="226"/>
      <c r="DS211" s="226"/>
      <c r="DT211" s="226"/>
      <c r="DU211" s="226"/>
      <c r="DV211" s="226"/>
      <c r="DW211" s="226"/>
      <c r="DX211" s="226"/>
      <c r="DY211" s="226"/>
      <c r="DZ211" s="226"/>
      <c r="EA211" s="226"/>
      <c r="EB211" s="226"/>
      <c r="EC211" s="226"/>
      <c r="ED211" s="226"/>
      <c r="EE211" s="226"/>
      <c r="EF211" s="226"/>
      <c r="EG211" s="226"/>
      <c r="EH211" s="226"/>
      <c r="EI211" s="226"/>
      <c r="EJ211" s="226"/>
      <c r="EK211" s="226"/>
      <c r="EL211" s="226"/>
      <c r="EM211" s="226"/>
      <c r="EN211" s="226"/>
      <c r="EO211" s="226"/>
      <c r="EP211" s="226"/>
      <c r="EQ211" s="226"/>
      <c r="ER211" s="226"/>
      <c r="ES211" s="226"/>
      <c r="ET211" s="226"/>
      <c r="EU211" s="226"/>
      <c r="EV211" s="226"/>
      <c r="EW211" s="226"/>
      <c r="EX211" s="226"/>
      <c r="EY211" s="226"/>
      <c r="EZ211" s="226"/>
      <c r="FA211" s="226"/>
      <c r="FB211" s="226"/>
      <c r="FC211" s="226"/>
      <c r="FD211" s="226"/>
      <c r="FE211" s="226"/>
      <c r="FF211" s="226"/>
      <c r="FG211" s="226"/>
      <c r="FH211" s="226"/>
      <c r="FI211" s="226"/>
      <c r="FJ211" s="226"/>
      <c r="FK211" s="226"/>
      <c r="FL211" s="226"/>
      <c r="FM211" s="226"/>
      <c r="FN211" s="226"/>
      <c r="FO211" s="226"/>
      <c r="FP211" s="226"/>
      <c r="FQ211" s="226"/>
      <c r="FR211" s="226"/>
      <c r="FS211" s="226"/>
      <c r="FT211" s="226"/>
      <c r="FU211" s="226"/>
      <c r="FV211" s="226"/>
      <c r="FW211" s="226"/>
      <c r="FX211" s="226"/>
      <c r="FY211" s="226"/>
      <c r="FZ211" s="226"/>
      <c r="GA211" s="226"/>
      <c r="GB211" s="226"/>
      <c r="GC211" s="226"/>
      <c r="GD211" s="226"/>
      <c r="GE211" s="226"/>
      <c r="GF211" s="226"/>
      <c r="GG211" s="226"/>
      <c r="GH211" s="226"/>
      <c r="GI211" s="226"/>
      <c r="GJ211" s="226"/>
      <c r="GK211" s="226"/>
      <c r="GL211" s="226"/>
      <c r="GM211" s="226"/>
      <c r="GN211" s="226"/>
      <c r="GO211" s="226"/>
      <c r="GP211" s="226"/>
      <c r="GQ211" s="226"/>
      <c r="GR211" s="226"/>
      <c r="GS211" s="226"/>
      <c r="GT211" s="226"/>
      <c r="GU211" s="226"/>
      <c r="GV211" s="226"/>
      <c r="GW211" s="226"/>
      <c r="GX211" s="226"/>
      <c r="GY211" s="226"/>
      <c r="GZ211" s="226"/>
      <c r="HA211" s="226"/>
      <c r="HB211" s="226"/>
      <c r="HC211" s="226"/>
      <c r="HD211" s="226"/>
      <c r="HE211" s="226"/>
      <c r="HF211" s="226"/>
      <c r="HG211" s="226"/>
      <c r="HH211" s="226"/>
      <c r="HI211" s="226"/>
      <c r="HJ211" s="226"/>
      <c r="HK211" s="226"/>
      <c r="HL211" s="226"/>
      <c r="HM211" s="226"/>
      <c r="HN211" s="226"/>
      <c r="HO211" s="226"/>
      <c r="HP211" s="226"/>
      <c r="HQ211" s="226"/>
      <c r="HR211" s="226"/>
      <c r="HS211" s="226"/>
      <c r="HT211" s="226"/>
      <c r="HU211" s="226"/>
      <c r="HV211" s="226"/>
      <c r="HW211" s="226"/>
      <c r="HX211" s="226"/>
      <c r="HY211" s="226"/>
      <c r="HZ211" s="226"/>
      <c r="IA211" s="226"/>
      <c r="IB211" s="226"/>
      <c r="IC211" s="226"/>
      <c r="ID211" s="226"/>
      <c r="IE211" s="226"/>
      <c r="IF211" s="226"/>
      <c r="IG211" s="226"/>
      <c r="IH211" s="226"/>
      <c r="II211" s="226"/>
      <c r="IJ211" s="226"/>
      <c r="IK211" s="226"/>
      <c r="IL211" s="226"/>
      <c r="IM211" s="226"/>
      <c r="IN211" s="226"/>
      <c r="IO211" s="226"/>
      <c r="IP211" s="226"/>
      <c r="IQ211" s="226"/>
      <c r="IR211" s="226"/>
      <c r="IS211" s="226"/>
      <c r="IT211" s="226"/>
      <c r="IU211" s="226"/>
      <c r="IV211" s="226"/>
      <c r="IW211" s="226"/>
    </row>
    <row r="212" spans="1:257" s="209" customFormat="1" ht="30" customHeight="1" x14ac:dyDescent="0.3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6"/>
      <c r="BU212" s="226"/>
      <c r="BV212" s="226"/>
      <c r="BW212" s="226"/>
      <c r="BX212" s="226"/>
      <c r="BY212" s="226"/>
      <c r="BZ212" s="226"/>
      <c r="CA212" s="226"/>
      <c r="CB212" s="226"/>
      <c r="CC212" s="226"/>
      <c r="CD212" s="226"/>
      <c r="CE212" s="226"/>
      <c r="CF212" s="226"/>
      <c r="CG212" s="226"/>
      <c r="CH212" s="226"/>
      <c r="CI212" s="226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26"/>
      <c r="DR212" s="226"/>
      <c r="DS212" s="226"/>
      <c r="DT212" s="226"/>
      <c r="DU212" s="226"/>
      <c r="DV212" s="226"/>
      <c r="DW212" s="226"/>
      <c r="DX212" s="226"/>
      <c r="DY212" s="226"/>
      <c r="DZ212" s="226"/>
      <c r="EA212" s="226"/>
      <c r="EB212" s="226"/>
      <c r="EC212" s="226"/>
      <c r="ED212" s="226"/>
      <c r="EE212" s="226"/>
      <c r="EF212" s="226"/>
      <c r="EG212" s="226"/>
      <c r="EH212" s="226"/>
      <c r="EI212" s="226"/>
      <c r="EJ212" s="226"/>
      <c r="EK212" s="226"/>
      <c r="EL212" s="226"/>
      <c r="EM212" s="226"/>
      <c r="EN212" s="226"/>
      <c r="EO212" s="226"/>
      <c r="EP212" s="226"/>
      <c r="EQ212" s="226"/>
      <c r="ER212" s="226"/>
      <c r="ES212" s="226"/>
      <c r="ET212" s="226"/>
      <c r="EU212" s="226"/>
      <c r="EV212" s="226"/>
      <c r="EW212" s="226"/>
      <c r="EX212" s="226"/>
      <c r="EY212" s="226"/>
      <c r="EZ212" s="226"/>
      <c r="FA212" s="226"/>
      <c r="FB212" s="226"/>
      <c r="FC212" s="226"/>
      <c r="FD212" s="226"/>
      <c r="FE212" s="226"/>
      <c r="FF212" s="226"/>
      <c r="FG212" s="226"/>
      <c r="FH212" s="226"/>
      <c r="FI212" s="226"/>
      <c r="FJ212" s="226"/>
      <c r="FK212" s="226"/>
      <c r="FL212" s="226"/>
      <c r="FM212" s="226"/>
      <c r="FN212" s="226"/>
      <c r="FO212" s="226"/>
      <c r="FP212" s="226"/>
      <c r="FQ212" s="226"/>
      <c r="FR212" s="226"/>
      <c r="FS212" s="226"/>
      <c r="FT212" s="226"/>
      <c r="FU212" s="226"/>
      <c r="FV212" s="226"/>
      <c r="FW212" s="226"/>
      <c r="FX212" s="226"/>
      <c r="FY212" s="226"/>
      <c r="FZ212" s="226"/>
      <c r="GA212" s="226"/>
      <c r="GB212" s="226"/>
      <c r="GC212" s="226"/>
      <c r="GD212" s="226"/>
      <c r="GE212" s="226"/>
      <c r="GF212" s="226"/>
      <c r="GG212" s="226"/>
      <c r="GH212" s="226"/>
      <c r="GI212" s="226"/>
      <c r="GJ212" s="226"/>
      <c r="GK212" s="226"/>
      <c r="GL212" s="226"/>
      <c r="GM212" s="226"/>
      <c r="GN212" s="226"/>
      <c r="GO212" s="226"/>
      <c r="GP212" s="226"/>
      <c r="GQ212" s="226"/>
      <c r="GR212" s="226"/>
      <c r="GS212" s="226"/>
      <c r="GT212" s="226"/>
      <c r="GU212" s="226"/>
      <c r="GV212" s="226"/>
      <c r="GW212" s="226"/>
      <c r="GX212" s="226"/>
      <c r="GY212" s="226"/>
      <c r="GZ212" s="226"/>
      <c r="HA212" s="226"/>
      <c r="HB212" s="226"/>
      <c r="HC212" s="226"/>
      <c r="HD212" s="226"/>
      <c r="HE212" s="226"/>
      <c r="HF212" s="226"/>
      <c r="HG212" s="226"/>
      <c r="HH212" s="226"/>
      <c r="HI212" s="226"/>
      <c r="HJ212" s="226"/>
      <c r="HK212" s="226"/>
      <c r="HL212" s="226"/>
      <c r="HM212" s="226"/>
      <c r="HN212" s="226"/>
      <c r="HO212" s="226"/>
      <c r="HP212" s="226"/>
      <c r="HQ212" s="226"/>
      <c r="HR212" s="226"/>
      <c r="HS212" s="226"/>
      <c r="HT212" s="226"/>
      <c r="HU212" s="226"/>
      <c r="HV212" s="226"/>
      <c r="HW212" s="226"/>
      <c r="HX212" s="226"/>
      <c r="HY212" s="226"/>
      <c r="HZ212" s="226"/>
      <c r="IA212" s="226"/>
      <c r="IB212" s="226"/>
      <c r="IC212" s="226"/>
      <c r="ID212" s="226"/>
      <c r="IE212" s="226"/>
      <c r="IF212" s="226"/>
      <c r="IG212" s="226"/>
      <c r="IH212" s="226"/>
      <c r="II212" s="226"/>
      <c r="IJ212" s="226"/>
      <c r="IK212" s="226"/>
      <c r="IL212" s="226"/>
      <c r="IM212" s="226"/>
      <c r="IN212" s="226"/>
      <c r="IO212" s="226"/>
      <c r="IP212" s="226"/>
      <c r="IQ212" s="226"/>
      <c r="IR212" s="226"/>
      <c r="IS212" s="226"/>
      <c r="IT212" s="226"/>
      <c r="IU212" s="226"/>
      <c r="IV212" s="226"/>
      <c r="IW212" s="226"/>
    </row>
    <row r="213" spans="1:257" s="209" customFormat="1" ht="30" customHeight="1" x14ac:dyDescent="0.3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6"/>
      <c r="BX213" s="226"/>
      <c r="BY213" s="226"/>
      <c r="BZ213" s="226"/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26"/>
      <c r="DR213" s="226"/>
      <c r="DS213" s="226"/>
      <c r="DT213" s="226"/>
      <c r="DU213" s="226"/>
      <c r="DV213" s="226"/>
      <c r="DW213" s="226"/>
      <c r="DX213" s="226"/>
      <c r="DY213" s="226"/>
      <c r="DZ213" s="226"/>
      <c r="EA213" s="226"/>
      <c r="EB213" s="226"/>
      <c r="EC213" s="226"/>
      <c r="ED213" s="226"/>
      <c r="EE213" s="226"/>
      <c r="EF213" s="226"/>
      <c r="EG213" s="226"/>
      <c r="EH213" s="226"/>
      <c r="EI213" s="226"/>
      <c r="EJ213" s="226"/>
      <c r="EK213" s="226"/>
      <c r="EL213" s="226"/>
      <c r="EM213" s="226"/>
      <c r="EN213" s="226"/>
      <c r="EO213" s="226"/>
      <c r="EP213" s="226"/>
      <c r="EQ213" s="226"/>
      <c r="ER213" s="226"/>
      <c r="ES213" s="226"/>
      <c r="ET213" s="226"/>
      <c r="EU213" s="226"/>
      <c r="EV213" s="226"/>
      <c r="EW213" s="226"/>
      <c r="EX213" s="226"/>
      <c r="EY213" s="226"/>
      <c r="EZ213" s="226"/>
      <c r="FA213" s="226"/>
      <c r="FB213" s="226"/>
      <c r="FC213" s="226"/>
      <c r="FD213" s="226"/>
      <c r="FE213" s="226"/>
      <c r="FF213" s="226"/>
      <c r="FG213" s="226"/>
      <c r="FH213" s="226"/>
      <c r="FI213" s="226"/>
      <c r="FJ213" s="226"/>
      <c r="FK213" s="226"/>
      <c r="FL213" s="226"/>
      <c r="FM213" s="226"/>
      <c r="FN213" s="226"/>
      <c r="FO213" s="226"/>
      <c r="FP213" s="226"/>
      <c r="FQ213" s="226"/>
      <c r="FR213" s="226"/>
      <c r="FS213" s="226"/>
      <c r="FT213" s="226"/>
      <c r="FU213" s="226"/>
      <c r="FV213" s="226"/>
      <c r="FW213" s="226"/>
      <c r="FX213" s="226"/>
      <c r="FY213" s="226"/>
      <c r="FZ213" s="226"/>
      <c r="GA213" s="226"/>
      <c r="GB213" s="226"/>
      <c r="GC213" s="226"/>
      <c r="GD213" s="226"/>
      <c r="GE213" s="226"/>
      <c r="GF213" s="226"/>
      <c r="GG213" s="226"/>
      <c r="GH213" s="226"/>
      <c r="GI213" s="226"/>
      <c r="GJ213" s="226"/>
      <c r="GK213" s="226"/>
      <c r="GL213" s="226"/>
      <c r="GM213" s="226"/>
      <c r="GN213" s="226"/>
      <c r="GO213" s="226"/>
      <c r="GP213" s="226"/>
      <c r="GQ213" s="226"/>
      <c r="GR213" s="226"/>
      <c r="GS213" s="226"/>
      <c r="GT213" s="226"/>
      <c r="GU213" s="226"/>
      <c r="GV213" s="226"/>
      <c r="GW213" s="226"/>
      <c r="GX213" s="226"/>
      <c r="GY213" s="226"/>
      <c r="GZ213" s="226"/>
      <c r="HA213" s="226"/>
      <c r="HB213" s="226"/>
      <c r="HC213" s="226"/>
      <c r="HD213" s="226"/>
      <c r="HE213" s="226"/>
      <c r="HF213" s="226"/>
      <c r="HG213" s="226"/>
      <c r="HH213" s="226"/>
      <c r="HI213" s="226"/>
      <c r="HJ213" s="226"/>
      <c r="HK213" s="226"/>
      <c r="HL213" s="226"/>
      <c r="HM213" s="226"/>
      <c r="HN213" s="226"/>
      <c r="HO213" s="226"/>
      <c r="HP213" s="226"/>
      <c r="HQ213" s="226"/>
      <c r="HR213" s="226"/>
      <c r="HS213" s="226"/>
      <c r="HT213" s="226"/>
      <c r="HU213" s="226"/>
      <c r="HV213" s="226"/>
      <c r="HW213" s="226"/>
      <c r="HX213" s="226"/>
      <c r="HY213" s="226"/>
      <c r="HZ213" s="226"/>
      <c r="IA213" s="226"/>
      <c r="IB213" s="226"/>
      <c r="IC213" s="226"/>
      <c r="ID213" s="226"/>
      <c r="IE213" s="226"/>
      <c r="IF213" s="226"/>
      <c r="IG213" s="226"/>
      <c r="IH213" s="226"/>
      <c r="II213" s="226"/>
      <c r="IJ213" s="226"/>
      <c r="IK213" s="226"/>
      <c r="IL213" s="226"/>
      <c r="IM213" s="226"/>
      <c r="IN213" s="226"/>
      <c r="IO213" s="226"/>
      <c r="IP213" s="226"/>
      <c r="IQ213" s="226"/>
      <c r="IR213" s="226"/>
      <c r="IS213" s="226"/>
      <c r="IT213" s="226"/>
      <c r="IU213" s="226"/>
      <c r="IV213" s="226"/>
      <c r="IW213" s="226"/>
    </row>
    <row r="214" spans="1:257" s="209" customFormat="1" ht="30" customHeight="1" x14ac:dyDescent="0.3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26"/>
      <c r="DR214" s="226"/>
      <c r="DS214" s="226"/>
      <c r="DT214" s="226"/>
      <c r="DU214" s="226"/>
      <c r="DV214" s="226"/>
      <c r="DW214" s="226"/>
      <c r="DX214" s="226"/>
      <c r="DY214" s="226"/>
      <c r="DZ214" s="226"/>
      <c r="EA214" s="226"/>
      <c r="EB214" s="226"/>
      <c r="EC214" s="226"/>
      <c r="ED214" s="226"/>
      <c r="EE214" s="226"/>
      <c r="EF214" s="226"/>
      <c r="EG214" s="226"/>
      <c r="EH214" s="226"/>
      <c r="EI214" s="226"/>
      <c r="EJ214" s="226"/>
      <c r="EK214" s="226"/>
      <c r="EL214" s="226"/>
      <c r="EM214" s="226"/>
      <c r="EN214" s="226"/>
      <c r="EO214" s="226"/>
      <c r="EP214" s="226"/>
      <c r="EQ214" s="226"/>
      <c r="ER214" s="226"/>
      <c r="ES214" s="226"/>
      <c r="ET214" s="226"/>
      <c r="EU214" s="226"/>
      <c r="EV214" s="226"/>
      <c r="EW214" s="226"/>
      <c r="EX214" s="226"/>
      <c r="EY214" s="226"/>
      <c r="EZ214" s="226"/>
      <c r="FA214" s="226"/>
      <c r="FB214" s="226"/>
      <c r="FC214" s="226"/>
      <c r="FD214" s="226"/>
      <c r="FE214" s="226"/>
      <c r="FF214" s="226"/>
      <c r="FG214" s="226"/>
      <c r="FH214" s="226"/>
      <c r="FI214" s="226"/>
      <c r="FJ214" s="226"/>
      <c r="FK214" s="226"/>
      <c r="FL214" s="226"/>
      <c r="FM214" s="226"/>
      <c r="FN214" s="226"/>
      <c r="FO214" s="226"/>
      <c r="FP214" s="226"/>
      <c r="FQ214" s="226"/>
      <c r="FR214" s="226"/>
      <c r="FS214" s="226"/>
      <c r="FT214" s="226"/>
      <c r="FU214" s="226"/>
      <c r="FV214" s="226"/>
      <c r="FW214" s="226"/>
      <c r="FX214" s="226"/>
      <c r="FY214" s="226"/>
      <c r="FZ214" s="226"/>
      <c r="GA214" s="226"/>
      <c r="GB214" s="226"/>
      <c r="GC214" s="226"/>
      <c r="GD214" s="226"/>
      <c r="GE214" s="226"/>
      <c r="GF214" s="226"/>
      <c r="GG214" s="226"/>
      <c r="GH214" s="226"/>
      <c r="GI214" s="226"/>
      <c r="GJ214" s="226"/>
      <c r="GK214" s="226"/>
      <c r="GL214" s="226"/>
      <c r="GM214" s="226"/>
      <c r="GN214" s="226"/>
      <c r="GO214" s="226"/>
      <c r="GP214" s="226"/>
      <c r="GQ214" s="226"/>
      <c r="GR214" s="226"/>
      <c r="GS214" s="226"/>
      <c r="GT214" s="226"/>
      <c r="GU214" s="226"/>
      <c r="GV214" s="226"/>
      <c r="GW214" s="226"/>
      <c r="GX214" s="226"/>
      <c r="GY214" s="226"/>
      <c r="GZ214" s="226"/>
      <c r="HA214" s="226"/>
      <c r="HB214" s="226"/>
      <c r="HC214" s="226"/>
      <c r="HD214" s="226"/>
      <c r="HE214" s="226"/>
      <c r="HF214" s="226"/>
      <c r="HG214" s="226"/>
      <c r="HH214" s="226"/>
      <c r="HI214" s="226"/>
      <c r="HJ214" s="226"/>
      <c r="HK214" s="226"/>
      <c r="HL214" s="226"/>
      <c r="HM214" s="226"/>
      <c r="HN214" s="226"/>
      <c r="HO214" s="226"/>
      <c r="HP214" s="226"/>
      <c r="HQ214" s="226"/>
      <c r="HR214" s="226"/>
      <c r="HS214" s="226"/>
      <c r="HT214" s="226"/>
      <c r="HU214" s="226"/>
      <c r="HV214" s="226"/>
      <c r="HW214" s="226"/>
      <c r="HX214" s="226"/>
      <c r="HY214" s="226"/>
      <c r="HZ214" s="226"/>
      <c r="IA214" s="226"/>
      <c r="IB214" s="226"/>
      <c r="IC214" s="226"/>
      <c r="ID214" s="226"/>
      <c r="IE214" s="226"/>
      <c r="IF214" s="226"/>
      <c r="IG214" s="226"/>
      <c r="IH214" s="226"/>
      <c r="II214" s="226"/>
      <c r="IJ214" s="226"/>
      <c r="IK214" s="226"/>
      <c r="IL214" s="226"/>
      <c r="IM214" s="226"/>
      <c r="IN214" s="226"/>
      <c r="IO214" s="226"/>
      <c r="IP214" s="226"/>
      <c r="IQ214" s="226"/>
      <c r="IR214" s="226"/>
      <c r="IS214" s="226"/>
      <c r="IT214" s="226"/>
      <c r="IU214" s="226"/>
      <c r="IV214" s="226"/>
      <c r="IW214" s="226"/>
    </row>
    <row r="215" spans="1:257" s="209" customFormat="1" ht="30" customHeight="1" x14ac:dyDescent="0.3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6"/>
      <c r="BX215" s="226"/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6"/>
      <c r="CI215" s="226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26"/>
      <c r="DR215" s="226"/>
      <c r="DS215" s="226"/>
      <c r="DT215" s="226"/>
      <c r="DU215" s="226"/>
      <c r="DV215" s="226"/>
      <c r="DW215" s="226"/>
      <c r="DX215" s="226"/>
      <c r="DY215" s="226"/>
      <c r="DZ215" s="226"/>
      <c r="EA215" s="226"/>
      <c r="EB215" s="226"/>
      <c r="EC215" s="226"/>
      <c r="ED215" s="226"/>
      <c r="EE215" s="226"/>
      <c r="EF215" s="226"/>
      <c r="EG215" s="226"/>
      <c r="EH215" s="226"/>
      <c r="EI215" s="226"/>
      <c r="EJ215" s="226"/>
      <c r="EK215" s="226"/>
      <c r="EL215" s="226"/>
      <c r="EM215" s="226"/>
      <c r="EN215" s="226"/>
      <c r="EO215" s="226"/>
      <c r="EP215" s="226"/>
      <c r="EQ215" s="226"/>
      <c r="ER215" s="226"/>
      <c r="ES215" s="226"/>
      <c r="ET215" s="226"/>
      <c r="EU215" s="226"/>
      <c r="EV215" s="226"/>
      <c r="EW215" s="226"/>
      <c r="EX215" s="226"/>
      <c r="EY215" s="226"/>
      <c r="EZ215" s="226"/>
      <c r="FA215" s="226"/>
      <c r="FB215" s="226"/>
      <c r="FC215" s="226"/>
      <c r="FD215" s="226"/>
      <c r="FE215" s="226"/>
      <c r="FF215" s="226"/>
      <c r="FG215" s="226"/>
      <c r="FH215" s="226"/>
      <c r="FI215" s="226"/>
      <c r="FJ215" s="226"/>
      <c r="FK215" s="226"/>
      <c r="FL215" s="226"/>
      <c r="FM215" s="226"/>
      <c r="FN215" s="226"/>
      <c r="FO215" s="226"/>
      <c r="FP215" s="226"/>
      <c r="FQ215" s="226"/>
      <c r="FR215" s="226"/>
      <c r="FS215" s="226"/>
      <c r="FT215" s="226"/>
      <c r="FU215" s="226"/>
      <c r="FV215" s="226"/>
      <c r="FW215" s="226"/>
      <c r="FX215" s="226"/>
      <c r="FY215" s="226"/>
      <c r="FZ215" s="226"/>
      <c r="GA215" s="226"/>
      <c r="GB215" s="226"/>
      <c r="GC215" s="226"/>
      <c r="GD215" s="226"/>
      <c r="GE215" s="226"/>
      <c r="GF215" s="226"/>
      <c r="GG215" s="226"/>
      <c r="GH215" s="226"/>
      <c r="GI215" s="226"/>
      <c r="GJ215" s="226"/>
      <c r="GK215" s="226"/>
      <c r="GL215" s="226"/>
      <c r="GM215" s="226"/>
      <c r="GN215" s="226"/>
      <c r="GO215" s="226"/>
      <c r="GP215" s="226"/>
      <c r="GQ215" s="226"/>
      <c r="GR215" s="226"/>
      <c r="GS215" s="226"/>
      <c r="GT215" s="226"/>
      <c r="GU215" s="226"/>
      <c r="GV215" s="226"/>
      <c r="GW215" s="226"/>
      <c r="GX215" s="226"/>
      <c r="GY215" s="226"/>
      <c r="GZ215" s="226"/>
      <c r="HA215" s="226"/>
      <c r="HB215" s="226"/>
      <c r="HC215" s="226"/>
      <c r="HD215" s="226"/>
      <c r="HE215" s="226"/>
      <c r="HF215" s="226"/>
      <c r="HG215" s="226"/>
      <c r="HH215" s="226"/>
      <c r="HI215" s="226"/>
      <c r="HJ215" s="226"/>
      <c r="HK215" s="226"/>
      <c r="HL215" s="226"/>
      <c r="HM215" s="226"/>
      <c r="HN215" s="226"/>
      <c r="HO215" s="226"/>
      <c r="HP215" s="226"/>
      <c r="HQ215" s="226"/>
      <c r="HR215" s="226"/>
      <c r="HS215" s="226"/>
      <c r="HT215" s="226"/>
      <c r="HU215" s="226"/>
      <c r="HV215" s="226"/>
      <c r="HW215" s="226"/>
      <c r="HX215" s="226"/>
      <c r="HY215" s="226"/>
      <c r="HZ215" s="226"/>
      <c r="IA215" s="226"/>
      <c r="IB215" s="226"/>
      <c r="IC215" s="226"/>
      <c r="ID215" s="226"/>
      <c r="IE215" s="226"/>
      <c r="IF215" s="226"/>
      <c r="IG215" s="226"/>
      <c r="IH215" s="226"/>
      <c r="II215" s="226"/>
      <c r="IJ215" s="226"/>
      <c r="IK215" s="226"/>
      <c r="IL215" s="226"/>
      <c r="IM215" s="226"/>
      <c r="IN215" s="226"/>
      <c r="IO215" s="226"/>
      <c r="IP215" s="226"/>
      <c r="IQ215" s="226"/>
      <c r="IR215" s="226"/>
      <c r="IS215" s="226"/>
      <c r="IT215" s="226"/>
      <c r="IU215" s="226"/>
      <c r="IV215" s="226"/>
      <c r="IW215" s="226"/>
    </row>
    <row r="216" spans="1:257" s="209" customFormat="1" ht="30" customHeight="1" x14ac:dyDescent="0.3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26"/>
      <c r="DR216" s="226"/>
      <c r="DS216" s="226"/>
      <c r="DT216" s="226"/>
      <c r="DU216" s="226"/>
      <c r="DV216" s="226"/>
      <c r="DW216" s="226"/>
      <c r="DX216" s="226"/>
      <c r="DY216" s="226"/>
      <c r="DZ216" s="226"/>
      <c r="EA216" s="226"/>
      <c r="EB216" s="226"/>
      <c r="EC216" s="226"/>
      <c r="ED216" s="226"/>
      <c r="EE216" s="226"/>
      <c r="EF216" s="226"/>
      <c r="EG216" s="226"/>
      <c r="EH216" s="226"/>
      <c r="EI216" s="226"/>
      <c r="EJ216" s="226"/>
      <c r="EK216" s="226"/>
      <c r="EL216" s="226"/>
      <c r="EM216" s="226"/>
      <c r="EN216" s="226"/>
      <c r="EO216" s="226"/>
      <c r="EP216" s="226"/>
      <c r="EQ216" s="226"/>
      <c r="ER216" s="226"/>
      <c r="ES216" s="226"/>
      <c r="ET216" s="226"/>
      <c r="EU216" s="226"/>
      <c r="EV216" s="226"/>
      <c r="EW216" s="226"/>
      <c r="EX216" s="226"/>
      <c r="EY216" s="226"/>
      <c r="EZ216" s="226"/>
      <c r="FA216" s="226"/>
      <c r="FB216" s="226"/>
      <c r="FC216" s="226"/>
      <c r="FD216" s="226"/>
      <c r="FE216" s="226"/>
      <c r="FF216" s="226"/>
      <c r="FG216" s="226"/>
      <c r="FH216" s="226"/>
      <c r="FI216" s="226"/>
      <c r="FJ216" s="226"/>
      <c r="FK216" s="226"/>
      <c r="FL216" s="226"/>
      <c r="FM216" s="226"/>
      <c r="FN216" s="226"/>
      <c r="FO216" s="226"/>
      <c r="FP216" s="226"/>
      <c r="FQ216" s="226"/>
      <c r="FR216" s="226"/>
      <c r="FS216" s="226"/>
      <c r="FT216" s="226"/>
      <c r="FU216" s="226"/>
      <c r="FV216" s="226"/>
      <c r="FW216" s="226"/>
      <c r="FX216" s="226"/>
      <c r="FY216" s="226"/>
      <c r="FZ216" s="226"/>
      <c r="GA216" s="226"/>
      <c r="GB216" s="226"/>
      <c r="GC216" s="226"/>
      <c r="GD216" s="226"/>
      <c r="GE216" s="226"/>
      <c r="GF216" s="226"/>
      <c r="GG216" s="226"/>
      <c r="GH216" s="226"/>
      <c r="GI216" s="226"/>
      <c r="GJ216" s="226"/>
      <c r="GK216" s="226"/>
      <c r="GL216" s="226"/>
      <c r="GM216" s="226"/>
      <c r="GN216" s="226"/>
      <c r="GO216" s="226"/>
      <c r="GP216" s="226"/>
      <c r="GQ216" s="226"/>
      <c r="GR216" s="226"/>
      <c r="GS216" s="226"/>
      <c r="GT216" s="226"/>
      <c r="GU216" s="226"/>
      <c r="GV216" s="226"/>
      <c r="GW216" s="226"/>
      <c r="GX216" s="226"/>
      <c r="GY216" s="226"/>
      <c r="GZ216" s="226"/>
      <c r="HA216" s="226"/>
      <c r="HB216" s="226"/>
      <c r="HC216" s="226"/>
      <c r="HD216" s="226"/>
      <c r="HE216" s="226"/>
      <c r="HF216" s="226"/>
      <c r="HG216" s="226"/>
      <c r="HH216" s="226"/>
      <c r="HI216" s="226"/>
      <c r="HJ216" s="226"/>
      <c r="HK216" s="226"/>
      <c r="HL216" s="226"/>
      <c r="HM216" s="226"/>
      <c r="HN216" s="226"/>
      <c r="HO216" s="226"/>
      <c r="HP216" s="226"/>
      <c r="HQ216" s="226"/>
      <c r="HR216" s="226"/>
      <c r="HS216" s="226"/>
      <c r="HT216" s="226"/>
      <c r="HU216" s="226"/>
      <c r="HV216" s="226"/>
      <c r="HW216" s="226"/>
      <c r="HX216" s="226"/>
      <c r="HY216" s="226"/>
      <c r="HZ216" s="226"/>
      <c r="IA216" s="226"/>
      <c r="IB216" s="226"/>
      <c r="IC216" s="226"/>
      <c r="ID216" s="226"/>
      <c r="IE216" s="226"/>
      <c r="IF216" s="226"/>
      <c r="IG216" s="226"/>
      <c r="IH216" s="226"/>
      <c r="II216" s="226"/>
      <c r="IJ216" s="226"/>
      <c r="IK216" s="226"/>
      <c r="IL216" s="226"/>
      <c r="IM216" s="226"/>
      <c r="IN216" s="226"/>
      <c r="IO216" s="226"/>
      <c r="IP216" s="226"/>
      <c r="IQ216" s="226"/>
      <c r="IR216" s="226"/>
      <c r="IS216" s="226"/>
      <c r="IT216" s="226"/>
      <c r="IU216" s="226"/>
      <c r="IV216" s="226"/>
      <c r="IW216" s="226"/>
    </row>
    <row r="217" spans="1:257" s="209" customFormat="1" ht="30" customHeight="1" x14ac:dyDescent="0.3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  <c r="BH217" s="226"/>
      <c r="BI217" s="226"/>
      <c r="BJ217" s="226"/>
      <c r="BK217" s="226"/>
      <c r="BL217" s="226"/>
      <c r="BM217" s="226"/>
      <c r="BN217" s="226"/>
      <c r="BO217" s="226"/>
      <c r="BP217" s="226"/>
      <c r="BQ217" s="226"/>
      <c r="BR217" s="226"/>
      <c r="BS217" s="226"/>
      <c r="BT217" s="226"/>
      <c r="BU217" s="226"/>
      <c r="BV217" s="226"/>
      <c r="BW217" s="226"/>
      <c r="BX217" s="226"/>
      <c r="BY217" s="226"/>
      <c r="BZ217" s="226"/>
      <c r="CA217" s="226"/>
      <c r="CB217" s="226"/>
      <c r="CC217" s="226"/>
      <c r="CD217" s="226"/>
      <c r="CE217" s="226"/>
      <c r="CF217" s="226"/>
      <c r="CG217" s="226"/>
      <c r="CH217" s="226"/>
      <c r="CI217" s="226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26"/>
      <c r="DR217" s="226"/>
      <c r="DS217" s="226"/>
      <c r="DT217" s="226"/>
      <c r="DU217" s="226"/>
      <c r="DV217" s="226"/>
      <c r="DW217" s="226"/>
      <c r="DX217" s="226"/>
      <c r="DY217" s="226"/>
      <c r="DZ217" s="226"/>
      <c r="EA217" s="226"/>
      <c r="EB217" s="226"/>
      <c r="EC217" s="226"/>
      <c r="ED217" s="226"/>
      <c r="EE217" s="226"/>
      <c r="EF217" s="226"/>
      <c r="EG217" s="226"/>
      <c r="EH217" s="226"/>
      <c r="EI217" s="226"/>
      <c r="EJ217" s="226"/>
      <c r="EK217" s="226"/>
      <c r="EL217" s="226"/>
      <c r="EM217" s="226"/>
      <c r="EN217" s="226"/>
      <c r="EO217" s="226"/>
      <c r="EP217" s="226"/>
      <c r="EQ217" s="226"/>
      <c r="ER217" s="226"/>
      <c r="ES217" s="226"/>
      <c r="ET217" s="226"/>
      <c r="EU217" s="226"/>
      <c r="EV217" s="226"/>
      <c r="EW217" s="226"/>
      <c r="EX217" s="226"/>
      <c r="EY217" s="226"/>
      <c r="EZ217" s="226"/>
      <c r="FA217" s="226"/>
      <c r="FB217" s="226"/>
      <c r="FC217" s="226"/>
      <c r="FD217" s="226"/>
      <c r="FE217" s="226"/>
      <c r="FF217" s="226"/>
      <c r="FG217" s="226"/>
      <c r="FH217" s="226"/>
      <c r="FI217" s="226"/>
      <c r="FJ217" s="226"/>
      <c r="FK217" s="226"/>
      <c r="FL217" s="226"/>
      <c r="FM217" s="226"/>
      <c r="FN217" s="226"/>
      <c r="FO217" s="226"/>
      <c r="FP217" s="226"/>
      <c r="FQ217" s="226"/>
      <c r="FR217" s="226"/>
      <c r="FS217" s="226"/>
      <c r="FT217" s="226"/>
      <c r="FU217" s="226"/>
      <c r="FV217" s="226"/>
      <c r="FW217" s="226"/>
      <c r="FX217" s="226"/>
      <c r="FY217" s="226"/>
      <c r="FZ217" s="226"/>
      <c r="GA217" s="226"/>
      <c r="GB217" s="226"/>
      <c r="GC217" s="226"/>
      <c r="GD217" s="226"/>
      <c r="GE217" s="226"/>
      <c r="GF217" s="226"/>
      <c r="GG217" s="226"/>
      <c r="GH217" s="226"/>
      <c r="GI217" s="226"/>
      <c r="GJ217" s="226"/>
      <c r="GK217" s="226"/>
      <c r="GL217" s="226"/>
      <c r="GM217" s="226"/>
      <c r="GN217" s="226"/>
      <c r="GO217" s="226"/>
      <c r="GP217" s="226"/>
      <c r="GQ217" s="226"/>
      <c r="GR217" s="226"/>
      <c r="GS217" s="226"/>
      <c r="GT217" s="226"/>
      <c r="GU217" s="226"/>
      <c r="GV217" s="226"/>
      <c r="GW217" s="226"/>
      <c r="GX217" s="226"/>
      <c r="GY217" s="226"/>
      <c r="GZ217" s="226"/>
      <c r="HA217" s="226"/>
      <c r="HB217" s="226"/>
      <c r="HC217" s="226"/>
      <c r="HD217" s="226"/>
      <c r="HE217" s="226"/>
      <c r="HF217" s="226"/>
      <c r="HG217" s="226"/>
      <c r="HH217" s="226"/>
      <c r="HI217" s="226"/>
      <c r="HJ217" s="226"/>
      <c r="HK217" s="226"/>
      <c r="HL217" s="226"/>
      <c r="HM217" s="226"/>
      <c r="HN217" s="226"/>
      <c r="HO217" s="226"/>
      <c r="HP217" s="226"/>
      <c r="HQ217" s="226"/>
      <c r="HR217" s="226"/>
      <c r="HS217" s="226"/>
      <c r="HT217" s="226"/>
      <c r="HU217" s="226"/>
      <c r="HV217" s="226"/>
      <c r="HW217" s="226"/>
      <c r="HX217" s="226"/>
      <c r="HY217" s="226"/>
      <c r="HZ217" s="226"/>
      <c r="IA217" s="226"/>
      <c r="IB217" s="226"/>
      <c r="IC217" s="226"/>
      <c r="ID217" s="226"/>
      <c r="IE217" s="226"/>
      <c r="IF217" s="226"/>
      <c r="IG217" s="226"/>
      <c r="IH217" s="226"/>
      <c r="II217" s="226"/>
      <c r="IJ217" s="226"/>
      <c r="IK217" s="226"/>
      <c r="IL217" s="226"/>
      <c r="IM217" s="226"/>
      <c r="IN217" s="226"/>
      <c r="IO217" s="226"/>
      <c r="IP217" s="226"/>
      <c r="IQ217" s="226"/>
      <c r="IR217" s="226"/>
      <c r="IS217" s="226"/>
      <c r="IT217" s="226"/>
      <c r="IU217" s="226"/>
      <c r="IV217" s="226"/>
      <c r="IW217" s="226"/>
    </row>
    <row r="218" spans="1:257" s="209" customFormat="1" ht="30" customHeight="1" x14ac:dyDescent="0.3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26"/>
      <c r="BH218" s="226"/>
      <c r="BI218" s="226"/>
      <c r="BJ218" s="226"/>
      <c r="BK218" s="226"/>
      <c r="BL218" s="226"/>
      <c r="BM218" s="226"/>
      <c r="BN218" s="226"/>
      <c r="BO218" s="226"/>
      <c r="BP218" s="226"/>
      <c r="BQ218" s="226"/>
      <c r="BR218" s="226"/>
      <c r="BS218" s="226"/>
      <c r="BT218" s="226"/>
      <c r="BU218" s="226"/>
      <c r="BV218" s="226"/>
      <c r="BW218" s="226"/>
      <c r="BX218" s="226"/>
      <c r="BY218" s="226"/>
      <c r="BZ218" s="226"/>
      <c r="CA218" s="226"/>
      <c r="CB218" s="226"/>
      <c r="CC218" s="226"/>
      <c r="CD218" s="226"/>
      <c r="CE218" s="226"/>
      <c r="CF218" s="226"/>
      <c r="CG218" s="226"/>
      <c r="CH218" s="226"/>
      <c r="CI218" s="226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26"/>
      <c r="DR218" s="226"/>
      <c r="DS218" s="226"/>
      <c r="DT218" s="226"/>
      <c r="DU218" s="226"/>
      <c r="DV218" s="226"/>
      <c r="DW218" s="226"/>
      <c r="DX218" s="226"/>
      <c r="DY218" s="226"/>
      <c r="DZ218" s="226"/>
      <c r="EA218" s="226"/>
      <c r="EB218" s="226"/>
      <c r="EC218" s="226"/>
      <c r="ED218" s="226"/>
      <c r="EE218" s="226"/>
      <c r="EF218" s="226"/>
      <c r="EG218" s="226"/>
      <c r="EH218" s="226"/>
      <c r="EI218" s="226"/>
      <c r="EJ218" s="226"/>
      <c r="EK218" s="226"/>
      <c r="EL218" s="226"/>
      <c r="EM218" s="226"/>
      <c r="EN218" s="226"/>
      <c r="EO218" s="226"/>
      <c r="EP218" s="226"/>
      <c r="EQ218" s="226"/>
      <c r="ER218" s="226"/>
      <c r="ES218" s="226"/>
      <c r="ET218" s="226"/>
      <c r="EU218" s="226"/>
      <c r="EV218" s="226"/>
      <c r="EW218" s="226"/>
      <c r="EX218" s="226"/>
      <c r="EY218" s="226"/>
      <c r="EZ218" s="226"/>
      <c r="FA218" s="226"/>
      <c r="FB218" s="226"/>
      <c r="FC218" s="226"/>
      <c r="FD218" s="226"/>
      <c r="FE218" s="226"/>
      <c r="FF218" s="226"/>
      <c r="FG218" s="226"/>
      <c r="FH218" s="226"/>
      <c r="FI218" s="226"/>
      <c r="FJ218" s="226"/>
      <c r="FK218" s="226"/>
      <c r="FL218" s="226"/>
      <c r="FM218" s="226"/>
      <c r="FN218" s="226"/>
      <c r="FO218" s="226"/>
      <c r="FP218" s="226"/>
      <c r="FQ218" s="226"/>
      <c r="FR218" s="226"/>
      <c r="FS218" s="226"/>
      <c r="FT218" s="226"/>
      <c r="FU218" s="226"/>
      <c r="FV218" s="226"/>
      <c r="FW218" s="226"/>
      <c r="FX218" s="226"/>
      <c r="FY218" s="226"/>
      <c r="FZ218" s="226"/>
      <c r="GA218" s="226"/>
      <c r="GB218" s="226"/>
      <c r="GC218" s="226"/>
      <c r="GD218" s="226"/>
      <c r="GE218" s="226"/>
      <c r="GF218" s="226"/>
      <c r="GG218" s="226"/>
      <c r="GH218" s="226"/>
      <c r="GI218" s="226"/>
      <c r="GJ218" s="226"/>
      <c r="GK218" s="226"/>
      <c r="GL218" s="226"/>
      <c r="GM218" s="226"/>
      <c r="GN218" s="226"/>
      <c r="GO218" s="226"/>
      <c r="GP218" s="226"/>
      <c r="GQ218" s="226"/>
      <c r="GR218" s="226"/>
      <c r="GS218" s="226"/>
      <c r="GT218" s="226"/>
      <c r="GU218" s="226"/>
      <c r="GV218" s="226"/>
      <c r="GW218" s="226"/>
      <c r="GX218" s="226"/>
      <c r="GY218" s="226"/>
      <c r="GZ218" s="226"/>
      <c r="HA218" s="226"/>
      <c r="HB218" s="226"/>
      <c r="HC218" s="226"/>
      <c r="HD218" s="226"/>
      <c r="HE218" s="226"/>
      <c r="HF218" s="226"/>
      <c r="HG218" s="226"/>
      <c r="HH218" s="226"/>
      <c r="HI218" s="226"/>
      <c r="HJ218" s="226"/>
      <c r="HK218" s="226"/>
      <c r="HL218" s="226"/>
      <c r="HM218" s="226"/>
      <c r="HN218" s="226"/>
      <c r="HO218" s="226"/>
      <c r="HP218" s="226"/>
      <c r="HQ218" s="226"/>
      <c r="HR218" s="226"/>
      <c r="HS218" s="226"/>
      <c r="HT218" s="226"/>
      <c r="HU218" s="226"/>
      <c r="HV218" s="226"/>
      <c r="HW218" s="226"/>
      <c r="HX218" s="226"/>
      <c r="HY218" s="226"/>
      <c r="HZ218" s="226"/>
      <c r="IA218" s="226"/>
      <c r="IB218" s="226"/>
      <c r="IC218" s="226"/>
      <c r="ID218" s="226"/>
      <c r="IE218" s="226"/>
      <c r="IF218" s="226"/>
      <c r="IG218" s="226"/>
      <c r="IH218" s="226"/>
      <c r="II218" s="226"/>
      <c r="IJ218" s="226"/>
      <c r="IK218" s="226"/>
      <c r="IL218" s="226"/>
      <c r="IM218" s="226"/>
      <c r="IN218" s="226"/>
      <c r="IO218" s="226"/>
      <c r="IP218" s="226"/>
      <c r="IQ218" s="226"/>
      <c r="IR218" s="226"/>
      <c r="IS218" s="226"/>
      <c r="IT218" s="226"/>
      <c r="IU218" s="226"/>
      <c r="IV218" s="226"/>
      <c r="IW218" s="226"/>
    </row>
    <row r="219" spans="1:257" s="209" customFormat="1" ht="30" customHeight="1" x14ac:dyDescent="0.3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26"/>
      <c r="BH219" s="226"/>
      <c r="BI219" s="226"/>
      <c r="BJ219" s="226"/>
      <c r="BK219" s="226"/>
      <c r="BL219" s="226"/>
      <c r="BM219" s="226"/>
      <c r="BN219" s="226"/>
      <c r="BO219" s="226"/>
      <c r="BP219" s="226"/>
      <c r="BQ219" s="226"/>
      <c r="BR219" s="226"/>
      <c r="BS219" s="226"/>
      <c r="BT219" s="226"/>
      <c r="BU219" s="226"/>
      <c r="BV219" s="226"/>
      <c r="BW219" s="226"/>
      <c r="BX219" s="226"/>
      <c r="BY219" s="226"/>
      <c r="BZ219" s="226"/>
      <c r="CA219" s="226"/>
      <c r="CB219" s="226"/>
      <c r="CC219" s="226"/>
      <c r="CD219" s="226"/>
      <c r="CE219" s="226"/>
      <c r="CF219" s="226"/>
      <c r="CG219" s="226"/>
      <c r="CH219" s="226"/>
      <c r="CI219" s="226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26"/>
      <c r="DR219" s="226"/>
      <c r="DS219" s="226"/>
      <c r="DT219" s="226"/>
      <c r="DU219" s="226"/>
      <c r="DV219" s="226"/>
      <c r="DW219" s="226"/>
      <c r="DX219" s="226"/>
      <c r="DY219" s="226"/>
      <c r="DZ219" s="226"/>
      <c r="EA219" s="226"/>
      <c r="EB219" s="226"/>
      <c r="EC219" s="226"/>
      <c r="ED219" s="226"/>
      <c r="EE219" s="226"/>
      <c r="EF219" s="226"/>
      <c r="EG219" s="226"/>
      <c r="EH219" s="226"/>
      <c r="EI219" s="226"/>
      <c r="EJ219" s="226"/>
      <c r="EK219" s="226"/>
      <c r="EL219" s="226"/>
      <c r="EM219" s="226"/>
      <c r="EN219" s="226"/>
      <c r="EO219" s="226"/>
      <c r="EP219" s="226"/>
      <c r="EQ219" s="226"/>
      <c r="ER219" s="226"/>
      <c r="ES219" s="226"/>
      <c r="ET219" s="226"/>
      <c r="EU219" s="226"/>
      <c r="EV219" s="226"/>
      <c r="EW219" s="226"/>
      <c r="EX219" s="226"/>
      <c r="EY219" s="226"/>
      <c r="EZ219" s="226"/>
      <c r="FA219" s="226"/>
      <c r="FB219" s="226"/>
      <c r="FC219" s="226"/>
      <c r="FD219" s="226"/>
      <c r="FE219" s="226"/>
      <c r="FF219" s="226"/>
      <c r="FG219" s="226"/>
      <c r="FH219" s="226"/>
      <c r="FI219" s="226"/>
      <c r="FJ219" s="226"/>
      <c r="FK219" s="226"/>
      <c r="FL219" s="226"/>
      <c r="FM219" s="226"/>
      <c r="FN219" s="226"/>
      <c r="FO219" s="226"/>
      <c r="FP219" s="226"/>
      <c r="FQ219" s="226"/>
      <c r="FR219" s="226"/>
      <c r="FS219" s="226"/>
      <c r="FT219" s="226"/>
      <c r="FU219" s="226"/>
      <c r="FV219" s="226"/>
      <c r="FW219" s="226"/>
      <c r="FX219" s="226"/>
      <c r="FY219" s="226"/>
      <c r="FZ219" s="226"/>
      <c r="GA219" s="226"/>
      <c r="GB219" s="226"/>
      <c r="GC219" s="226"/>
      <c r="GD219" s="226"/>
      <c r="GE219" s="226"/>
      <c r="GF219" s="226"/>
      <c r="GG219" s="226"/>
      <c r="GH219" s="226"/>
      <c r="GI219" s="226"/>
      <c r="GJ219" s="226"/>
      <c r="GK219" s="226"/>
      <c r="GL219" s="226"/>
      <c r="GM219" s="226"/>
      <c r="GN219" s="226"/>
      <c r="GO219" s="226"/>
      <c r="GP219" s="226"/>
      <c r="GQ219" s="226"/>
      <c r="GR219" s="226"/>
      <c r="GS219" s="226"/>
      <c r="GT219" s="226"/>
      <c r="GU219" s="226"/>
      <c r="GV219" s="226"/>
      <c r="GW219" s="226"/>
      <c r="GX219" s="226"/>
      <c r="GY219" s="226"/>
      <c r="GZ219" s="226"/>
      <c r="HA219" s="226"/>
      <c r="HB219" s="226"/>
      <c r="HC219" s="226"/>
      <c r="HD219" s="226"/>
      <c r="HE219" s="226"/>
      <c r="HF219" s="226"/>
      <c r="HG219" s="226"/>
      <c r="HH219" s="226"/>
      <c r="HI219" s="226"/>
      <c r="HJ219" s="226"/>
      <c r="HK219" s="226"/>
      <c r="HL219" s="226"/>
      <c r="HM219" s="226"/>
      <c r="HN219" s="226"/>
      <c r="HO219" s="226"/>
      <c r="HP219" s="226"/>
      <c r="HQ219" s="226"/>
      <c r="HR219" s="226"/>
      <c r="HS219" s="226"/>
      <c r="HT219" s="226"/>
      <c r="HU219" s="226"/>
      <c r="HV219" s="226"/>
      <c r="HW219" s="226"/>
      <c r="HX219" s="226"/>
      <c r="HY219" s="226"/>
      <c r="HZ219" s="226"/>
      <c r="IA219" s="226"/>
      <c r="IB219" s="226"/>
      <c r="IC219" s="226"/>
      <c r="ID219" s="226"/>
      <c r="IE219" s="226"/>
      <c r="IF219" s="226"/>
      <c r="IG219" s="226"/>
      <c r="IH219" s="226"/>
      <c r="II219" s="226"/>
      <c r="IJ219" s="226"/>
      <c r="IK219" s="226"/>
      <c r="IL219" s="226"/>
      <c r="IM219" s="226"/>
      <c r="IN219" s="226"/>
      <c r="IO219" s="226"/>
      <c r="IP219" s="226"/>
      <c r="IQ219" s="226"/>
      <c r="IR219" s="226"/>
      <c r="IS219" s="226"/>
      <c r="IT219" s="226"/>
      <c r="IU219" s="226"/>
      <c r="IV219" s="226"/>
      <c r="IW219" s="226"/>
    </row>
    <row r="220" spans="1:257" s="209" customFormat="1" ht="30" customHeight="1" x14ac:dyDescent="0.3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26"/>
      <c r="BH220" s="226"/>
      <c r="BI220" s="226"/>
      <c r="BJ220" s="226"/>
      <c r="BK220" s="226"/>
      <c r="BL220" s="226"/>
      <c r="BM220" s="226"/>
      <c r="BN220" s="226"/>
      <c r="BO220" s="226"/>
      <c r="BP220" s="226"/>
      <c r="BQ220" s="226"/>
      <c r="BR220" s="226"/>
      <c r="BS220" s="226"/>
      <c r="BT220" s="226"/>
      <c r="BU220" s="226"/>
      <c r="BV220" s="226"/>
      <c r="BW220" s="226"/>
      <c r="BX220" s="226"/>
      <c r="BY220" s="226"/>
      <c r="BZ220" s="226"/>
      <c r="CA220" s="226"/>
      <c r="CB220" s="226"/>
      <c r="CC220" s="226"/>
      <c r="CD220" s="226"/>
      <c r="CE220" s="226"/>
      <c r="CF220" s="226"/>
      <c r="CG220" s="226"/>
      <c r="CH220" s="226"/>
      <c r="CI220" s="226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26"/>
      <c r="DR220" s="226"/>
      <c r="DS220" s="226"/>
      <c r="DT220" s="226"/>
      <c r="DU220" s="226"/>
      <c r="DV220" s="226"/>
      <c r="DW220" s="226"/>
      <c r="DX220" s="226"/>
      <c r="DY220" s="226"/>
      <c r="DZ220" s="226"/>
      <c r="EA220" s="226"/>
      <c r="EB220" s="226"/>
      <c r="EC220" s="226"/>
      <c r="ED220" s="226"/>
      <c r="EE220" s="226"/>
      <c r="EF220" s="226"/>
      <c r="EG220" s="226"/>
      <c r="EH220" s="226"/>
      <c r="EI220" s="226"/>
      <c r="EJ220" s="226"/>
      <c r="EK220" s="226"/>
      <c r="EL220" s="226"/>
      <c r="EM220" s="226"/>
      <c r="EN220" s="226"/>
      <c r="EO220" s="226"/>
      <c r="EP220" s="226"/>
      <c r="EQ220" s="226"/>
      <c r="ER220" s="226"/>
      <c r="ES220" s="226"/>
      <c r="ET220" s="226"/>
      <c r="EU220" s="226"/>
      <c r="EV220" s="226"/>
      <c r="EW220" s="226"/>
      <c r="EX220" s="226"/>
      <c r="EY220" s="226"/>
      <c r="EZ220" s="226"/>
      <c r="FA220" s="226"/>
      <c r="FB220" s="226"/>
      <c r="FC220" s="226"/>
      <c r="FD220" s="226"/>
      <c r="FE220" s="226"/>
      <c r="FF220" s="226"/>
      <c r="FG220" s="226"/>
      <c r="FH220" s="226"/>
      <c r="FI220" s="226"/>
      <c r="FJ220" s="226"/>
      <c r="FK220" s="226"/>
      <c r="FL220" s="226"/>
      <c r="FM220" s="226"/>
      <c r="FN220" s="226"/>
      <c r="FO220" s="226"/>
      <c r="FP220" s="226"/>
      <c r="FQ220" s="226"/>
      <c r="FR220" s="226"/>
      <c r="FS220" s="226"/>
      <c r="FT220" s="226"/>
      <c r="FU220" s="226"/>
      <c r="FV220" s="226"/>
      <c r="FW220" s="226"/>
      <c r="FX220" s="226"/>
      <c r="FY220" s="226"/>
      <c r="FZ220" s="226"/>
      <c r="GA220" s="226"/>
      <c r="GB220" s="226"/>
      <c r="GC220" s="226"/>
      <c r="GD220" s="226"/>
      <c r="GE220" s="226"/>
      <c r="GF220" s="226"/>
      <c r="GG220" s="226"/>
      <c r="GH220" s="226"/>
      <c r="GI220" s="226"/>
      <c r="GJ220" s="226"/>
      <c r="GK220" s="226"/>
      <c r="GL220" s="226"/>
      <c r="GM220" s="226"/>
      <c r="GN220" s="226"/>
      <c r="GO220" s="226"/>
      <c r="GP220" s="226"/>
      <c r="GQ220" s="226"/>
      <c r="GR220" s="226"/>
      <c r="GS220" s="226"/>
      <c r="GT220" s="226"/>
      <c r="GU220" s="226"/>
      <c r="GV220" s="226"/>
      <c r="GW220" s="226"/>
      <c r="GX220" s="226"/>
      <c r="GY220" s="226"/>
      <c r="GZ220" s="226"/>
      <c r="HA220" s="226"/>
      <c r="HB220" s="226"/>
      <c r="HC220" s="226"/>
      <c r="HD220" s="226"/>
      <c r="HE220" s="226"/>
      <c r="HF220" s="226"/>
      <c r="HG220" s="226"/>
      <c r="HH220" s="226"/>
      <c r="HI220" s="226"/>
      <c r="HJ220" s="226"/>
      <c r="HK220" s="226"/>
      <c r="HL220" s="226"/>
      <c r="HM220" s="226"/>
      <c r="HN220" s="226"/>
      <c r="HO220" s="226"/>
      <c r="HP220" s="226"/>
      <c r="HQ220" s="226"/>
      <c r="HR220" s="226"/>
      <c r="HS220" s="226"/>
      <c r="HT220" s="226"/>
      <c r="HU220" s="226"/>
      <c r="HV220" s="226"/>
      <c r="HW220" s="226"/>
      <c r="HX220" s="226"/>
      <c r="HY220" s="226"/>
      <c r="HZ220" s="226"/>
      <c r="IA220" s="226"/>
      <c r="IB220" s="226"/>
      <c r="IC220" s="226"/>
      <c r="ID220" s="226"/>
      <c r="IE220" s="226"/>
      <c r="IF220" s="226"/>
      <c r="IG220" s="226"/>
      <c r="IH220" s="226"/>
      <c r="II220" s="226"/>
      <c r="IJ220" s="226"/>
      <c r="IK220" s="226"/>
      <c r="IL220" s="226"/>
      <c r="IM220" s="226"/>
      <c r="IN220" s="226"/>
      <c r="IO220" s="226"/>
      <c r="IP220" s="226"/>
      <c r="IQ220" s="226"/>
      <c r="IR220" s="226"/>
      <c r="IS220" s="226"/>
      <c r="IT220" s="226"/>
      <c r="IU220" s="226"/>
      <c r="IV220" s="226"/>
      <c r="IW220" s="226"/>
    </row>
    <row r="221" spans="1:257" s="209" customFormat="1" ht="30" customHeight="1" x14ac:dyDescent="0.3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26"/>
      <c r="BH221" s="226"/>
      <c r="BI221" s="226"/>
      <c r="BJ221" s="226"/>
      <c r="BK221" s="226"/>
      <c r="BL221" s="226"/>
      <c r="BM221" s="226"/>
      <c r="BN221" s="226"/>
      <c r="BO221" s="226"/>
      <c r="BP221" s="226"/>
      <c r="BQ221" s="226"/>
      <c r="BR221" s="226"/>
      <c r="BS221" s="226"/>
      <c r="BT221" s="226"/>
      <c r="BU221" s="226"/>
      <c r="BV221" s="226"/>
      <c r="BW221" s="226"/>
      <c r="BX221" s="226"/>
      <c r="BY221" s="226"/>
      <c r="BZ221" s="226"/>
      <c r="CA221" s="226"/>
      <c r="CB221" s="226"/>
      <c r="CC221" s="226"/>
      <c r="CD221" s="226"/>
      <c r="CE221" s="226"/>
      <c r="CF221" s="226"/>
      <c r="CG221" s="226"/>
      <c r="CH221" s="226"/>
      <c r="CI221" s="226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26"/>
      <c r="DR221" s="226"/>
      <c r="DS221" s="226"/>
      <c r="DT221" s="226"/>
      <c r="DU221" s="226"/>
      <c r="DV221" s="226"/>
      <c r="DW221" s="226"/>
      <c r="DX221" s="226"/>
      <c r="DY221" s="226"/>
      <c r="DZ221" s="226"/>
      <c r="EA221" s="226"/>
      <c r="EB221" s="226"/>
      <c r="EC221" s="226"/>
      <c r="ED221" s="226"/>
      <c r="EE221" s="226"/>
      <c r="EF221" s="226"/>
      <c r="EG221" s="226"/>
      <c r="EH221" s="226"/>
      <c r="EI221" s="226"/>
      <c r="EJ221" s="226"/>
      <c r="EK221" s="226"/>
      <c r="EL221" s="226"/>
      <c r="EM221" s="226"/>
      <c r="EN221" s="226"/>
      <c r="EO221" s="226"/>
      <c r="EP221" s="226"/>
      <c r="EQ221" s="226"/>
      <c r="ER221" s="226"/>
      <c r="ES221" s="226"/>
      <c r="ET221" s="226"/>
      <c r="EU221" s="226"/>
      <c r="EV221" s="226"/>
      <c r="EW221" s="226"/>
      <c r="EX221" s="226"/>
      <c r="EY221" s="226"/>
      <c r="EZ221" s="226"/>
      <c r="FA221" s="226"/>
      <c r="FB221" s="226"/>
      <c r="FC221" s="226"/>
      <c r="FD221" s="226"/>
      <c r="FE221" s="226"/>
      <c r="FF221" s="226"/>
      <c r="FG221" s="226"/>
      <c r="FH221" s="226"/>
      <c r="FI221" s="226"/>
      <c r="FJ221" s="226"/>
      <c r="FK221" s="226"/>
      <c r="FL221" s="226"/>
      <c r="FM221" s="226"/>
      <c r="FN221" s="226"/>
      <c r="FO221" s="226"/>
      <c r="FP221" s="226"/>
      <c r="FQ221" s="226"/>
      <c r="FR221" s="226"/>
      <c r="FS221" s="226"/>
      <c r="FT221" s="226"/>
      <c r="FU221" s="226"/>
      <c r="FV221" s="226"/>
      <c r="FW221" s="226"/>
      <c r="FX221" s="226"/>
      <c r="FY221" s="226"/>
      <c r="FZ221" s="226"/>
      <c r="GA221" s="226"/>
      <c r="GB221" s="226"/>
      <c r="GC221" s="226"/>
      <c r="GD221" s="226"/>
      <c r="GE221" s="226"/>
      <c r="GF221" s="226"/>
      <c r="GG221" s="226"/>
      <c r="GH221" s="226"/>
      <c r="GI221" s="226"/>
      <c r="GJ221" s="226"/>
      <c r="GK221" s="226"/>
      <c r="GL221" s="226"/>
      <c r="GM221" s="226"/>
      <c r="GN221" s="226"/>
      <c r="GO221" s="226"/>
      <c r="GP221" s="226"/>
      <c r="GQ221" s="226"/>
      <c r="GR221" s="226"/>
      <c r="GS221" s="226"/>
      <c r="GT221" s="226"/>
      <c r="GU221" s="226"/>
      <c r="GV221" s="226"/>
      <c r="GW221" s="226"/>
      <c r="GX221" s="226"/>
      <c r="GY221" s="226"/>
      <c r="GZ221" s="226"/>
      <c r="HA221" s="226"/>
      <c r="HB221" s="226"/>
      <c r="HC221" s="226"/>
      <c r="HD221" s="226"/>
      <c r="HE221" s="226"/>
      <c r="HF221" s="226"/>
      <c r="HG221" s="226"/>
      <c r="HH221" s="226"/>
      <c r="HI221" s="226"/>
      <c r="HJ221" s="226"/>
      <c r="HK221" s="226"/>
      <c r="HL221" s="226"/>
      <c r="HM221" s="226"/>
      <c r="HN221" s="226"/>
      <c r="HO221" s="226"/>
      <c r="HP221" s="226"/>
      <c r="HQ221" s="226"/>
      <c r="HR221" s="226"/>
      <c r="HS221" s="226"/>
      <c r="HT221" s="226"/>
      <c r="HU221" s="226"/>
      <c r="HV221" s="226"/>
      <c r="HW221" s="226"/>
      <c r="HX221" s="226"/>
      <c r="HY221" s="226"/>
      <c r="HZ221" s="226"/>
      <c r="IA221" s="226"/>
      <c r="IB221" s="226"/>
      <c r="IC221" s="226"/>
      <c r="ID221" s="226"/>
      <c r="IE221" s="226"/>
      <c r="IF221" s="226"/>
      <c r="IG221" s="226"/>
      <c r="IH221" s="226"/>
      <c r="II221" s="226"/>
      <c r="IJ221" s="226"/>
      <c r="IK221" s="226"/>
      <c r="IL221" s="226"/>
      <c r="IM221" s="226"/>
      <c r="IN221" s="226"/>
      <c r="IO221" s="226"/>
      <c r="IP221" s="226"/>
      <c r="IQ221" s="226"/>
      <c r="IR221" s="226"/>
      <c r="IS221" s="226"/>
      <c r="IT221" s="226"/>
      <c r="IU221" s="226"/>
      <c r="IV221" s="226"/>
      <c r="IW221" s="226"/>
    </row>
    <row r="222" spans="1:257" s="209" customFormat="1" ht="30" customHeight="1" x14ac:dyDescent="0.3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226"/>
      <c r="BF222" s="226"/>
      <c r="BG222" s="226"/>
      <c r="BH222" s="226"/>
      <c r="BI222" s="226"/>
      <c r="BJ222" s="226"/>
      <c r="BK222" s="226"/>
      <c r="BL222" s="226"/>
      <c r="BM222" s="226"/>
      <c r="BN222" s="226"/>
      <c r="BO222" s="226"/>
      <c r="BP222" s="226"/>
      <c r="BQ222" s="226"/>
      <c r="BR222" s="226"/>
      <c r="BS222" s="226"/>
      <c r="BT222" s="226"/>
      <c r="BU222" s="226"/>
      <c r="BV222" s="226"/>
      <c r="BW222" s="226"/>
      <c r="BX222" s="226"/>
      <c r="BY222" s="226"/>
      <c r="BZ222" s="226"/>
      <c r="CA222" s="226"/>
      <c r="CB222" s="226"/>
      <c r="CC222" s="226"/>
      <c r="CD222" s="226"/>
      <c r="CE222" s="226"/>
      <c r="CF222" s="226"/>
      <c r="CG222" s="226"/>
      <c r="CH222" s="226"/>
      <c r="CI222" s="226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26"/>
      <c r="DR222" s="226"/>
      <c r="DS222" s="226"/>
      <c r="DT222" s="226"/>
      <c r="DU222" s="226"/>
      <c r="DV222" s="226"/>
      <c r="DW222" s="226"/>
      <c r="DX222" s="226"/>
      <c r="DY222" s="226"/>
      <c r="DZ222" s="226"/>
      <c r="EA222" s="226"/>
      <c r="EB222" s="226"/>
      <c r="EC222" s="226"/>
      <c r="ED222" s="226"/>
      <c r="EE222" s="226"/>
      <c r="EF222" s="226"/>
      <c r="EG222" s="226"/>
      <c r="EH222" s="226"/>
      <c r="EI222" s="226"/>
      <c r="EJ222" s="226"/>
      <c r="EK222" s="226"/>
      <c r="EL222" s="226"/>
      <c r="EM222" s="226"/>
      <c r="EN222" s="226"/>
      <c r="EO222" s="226"/>
      <c r="EP222" s="226"/>
      <c r="EQ222" s="226"/>
      <c r="ER222" s="226"/>
      <c r="ES222" s="226"/>
      <c r="ET222" s="226"/>
      <c r="EU222" s="226"/>
      <c r="EV222" s="226"/>
      <c r="EW222" s="226"/>
      <c r="EX222" s="226"/>
      <c r="EY222" s="226"/>
      <c r="EZ222" s="226"/>
      <c r="FA222" s="226"/>
      <c r="FB222" s="226"/>
      <c r="FC222" s="226"/>
      <c r="FD222" s="226"/>
      <c r="FE222" s="226"/>
      <c r="FF222" s="226"/>
      <c r="FG222" s="226"/>
      <c r="FH222" s="226"/>
      <c r="FI222" s="226"/>
      <c r="FJ222" s="226"/>
      <c r="FK222" s="226"/>
      <c r="FL222" s="226"/>
      <c r="FM222" s="226"/>
      <c r="FN222" s="226"/>
      <c r="FO222" s="226"/>
      <c r="FP222" s="226"/>
      <c r="FQ222" s="226"/>
      <c r="FR222" s="226"/>
      <c r="FS222" s="226"/>
      <c r="FT222" s="226"/>
      <c r="FU222" s="226"/>
      <c r="FV222" s="226"/>
      <c r="FW222" s="226"/>
      <c r="FX222" s="226"/>
      <c r="FY222" s="226"/>
      <c r="FZ222" s="226"/>
      <c r="GA222" s="226"/>
      <c r="GB222" s="226"/>
      <c r="GC222" s="226"/>
      <c r="GD222" s="226"/>
      <c r="GE222" s="226"/>
      <c r="GF222" s="226"/>
      <c r="GG222" s="226"/>
      <c r="GH222" s="226"/>
      <c r="GI222" s="226"/>
      <c r="GJ222" s="226"/>
      <c r="GK222" s="226"/>
      <c r="GL222" s="226"/>
      <c r="GM222" s="226"/>
      <c r="GN222" s="226"/>
      <c r="GO222" s="226"/>
      <c r="GP222" s="226"/>
      <c r="GQ222" s="226"/>
      <c r="GR222" s="226"/>
      <c r="GS222" s="226"/>
      <c r="GT222" s="226"/>
      <c r="GU222" s="226"/>
      <c r="GV222" s="226"/>
      <c r="GW222" s="226"/>
      <c r="GX222" s="226"/>
      <c r="GY222" s="226"/>
      <c r="GZ222" s="226"/>
      <c r="HA222" s="226"/>
      <c r="HB222" s="226"/>
      <c r="HC222" s="226"/>
      <c r="HD222" s="226"/>
      <c r="HE222" s="226"/>
      <c r="HF222" s="226"/>
      <c r="HG222" s="226"/>
      <c r="HH222" s="226"/>
      <c r="HI222" s="226"/>
      <c r="HJ222" s="226"/>
      <c r="HK222" s="226"/>
      <c r="HL222" s="226"/>
      <c r="HM222" s="226"/>
      <c r="HN222" s="226"/>
      <c r="HO222" s="226"/>
      <c r="HP222" s="226"/>
      <c r="HQ222" s="226"/>
      <c r="HR222" s="226"/>
      <c r="HS222" s="226"/>
      <c r="HT222" s="226"/>
      <c r="HU222" s="226"/>
      <c r="HV222" s="226"/>
      <c r="HW222" s="226"/>
      <c r="HX222" s="226"/>
      <c r="HY222" s="226"/>
      <c r="HZ222" s="226"/>
      <c r="IA222" s="226"/>
      <c r="IB222" s="226"/>
      <c r="IC222" s="226"/>
      <c r="ID222" s="226"/>
      <c r="IE222" s="226"/>
      <c r="IF222" s="226"/>
      <c r="IG222" s="226"/>
      <c r="IH222" s="226"/>
      <c r="II222" s="226"/>
      <c r="IJ222" s="226"/>
      <c r="IK222" s="226"/>
      <c r="IL222" s="226"/>
      <c r="IM222" s="226"/>
      <c r="IN222" s="226"/>
      <c r="IO222" s="226"/>
      <c r="IP222" s="226"/>
      <c r="IQ222" s="226"/>
      <c r="IR222" s="226"/>
      <c r="IS222" s="226"/>
      <c r="IT222" s="226"/>
      <c r="IU222" s="226"/>
      <c r="IV222" s="226"/>
      <c r="IW222" s="226"/>
    </row>
    <row r="223" spans="1:257" s="209" customFormat="1" ht="30" customHeight="1" x14ac:dyDescent="0.3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  <c r="BH223" s="226"/>
      <c r="BI223" s="226"/>
      <c r="BJ223" s="226"/>
      <c r="BK223" s="226"/>
      <c r="BL223" s="226"/>
      <c r="BM223" s="226"/>
      <c r="BN223" s="226"/>
      <c r="BO223" s="226"/>
      <c r="BP223" s="226"/>
      <c r="BQ223" s="226"/>
      <c r="BR223" s="226"/>
      <c r="BS223" s="226"/>
      <c r="BT223" s="226"/>
      <c r="BU223" s="226"/>
      <c r="BV223" s="226"/>
      <c r="BW223" s="226"/>
      <c r="BX223" s="226"/>
      <c r="BY223" s="226"/>
      <c r="BZ223" s="226"/>
      <c r="CA223" s="226"/>
      <c r="CB223" s="226"/>
      <c r="CC223" s="226"/>
      <c r="CD223" s="226"/>
      <c r="CE223" s="226"/>
      <c r="CF223" s="226"/>
      <c r="CG223" s="226"/>
      <c r="CH223" s="226"/>
      <c r="CI223" s="226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26"/>
      <c r="DR223" s="226"/>
      <c r="DS223" s="226"/>
      <c r="DT223" s="226"/>
      <c r="DU223" s="226"/>
      <c r="DV223" s="226"/>
      <c r="DW223" s="226"/>
      <c r="DX223" s="226"/>
      <c r="DY223" s="226"/>
      <c r="DZ223" s="226"/>
      <c r="EA223" s="226"/>
      <c r="EB223" s="226"/>
      <c r="EC223" s="226"/>
      <c r="ED223" s="226"/>
      <c r="EE223" s="226"/>
      <c r="EF223" s="226"/>
      <c r="EG223" s="226"/>
      <c r="EH223" s="226"/>
      <c r="EI223" s="226"/>
      <c r="EJ223" s="226"/>
      <c r="EK223" s="226"/>
      <c r="EL223" s="226"/>
      <c r="EM223" s="226"/>
      <c r="EN223" s="226"/>
      <c r="EO223" s="226"/>
      <c r="EP223" s="226"/>
      <c r="EQ223" s="226"/>
      <c r="ER223" s="226"/>
      <c r="ES223" s="226"/>
      <c r="ET223" s="226"/>
      <c r="EU223" s="226"/>
      <c r="EV223" s="226"/>
      <c r="EW223" s="226"/>
      <c r="EX223" s="226"/>
      <c r="EY223" s="226"/>
      <c r="EZ223" s="226"/>
      <c r="FA223" s="226"/>
      <c r="FB223" s="226"/>
      <c r="FC223" s="226"/>
      <c r="FD223" s="226"/>
      <c r="FE223" s="226"/>
      <c r="FF223" s="226"/>
      <c r="FG223" s="226"/>
      <c r="FH223" s="226"/>
      <c r="FI223" s="226"/>
      <c r="FJ223" s="226"/>
      <c r="FK223" s="226"/>
      <c r="FL223" s="226"/>
      <c r="FM223" s="226"/>
      <c r="FN223" s="226"/>
      <c r="FO223" s="226"/>
      <c r="FP223" s="226"/>
      <c r="FQ223" s="226"/>
      <c r="FR223" s="226"/>
      <c r="FS223" s="226"/>
      <c r="FT223" s="226"/>
      <c r="FU223" s="226"/>
      <c r="FV223" s="226"/>
      <c r="FW223" s="226"/>
      <c r="FX223" s="226"/>
      <c r="FY223" s="226"/>
      <c r="FZ223" s="226"/>
      <c r="GA223" s="226"/>
      <c r="GB223" s="226"/>
      <c r="GC223" s="226"/>
      <c r="GD223" s="226"/>
      <c r="GE223" s="226"/>
      <c r="GF223" s="226"/>
      <c r="GG223" s="226"/>
      <c r="GH223" s="226"/>
      <c r="GI223" s="226"/>
      <c r="GJ223" s="226"/>
      <c r="GK223" s="226"/>
      <c r="GL223" s="226"/>
      <c r="GM223" s="226"/>
      <c r="GN223" s="226"/>
      <c r="GO223" s="226"/>
      <c r="GP223" s="226"/>
      <c r="GQ223" s="226"/>
      <c r="GR223" s="226"/>
      <c r="GS223" s="226"/>
      <c r="GT223" s="226"/>
      <c r="GU223" s="226"/>
      <c r="GV223" s="226"/>
      <c r="GW223" s="226"/>
      <c r="GX223" s="226"/>
      <c r="GY223" s="226"/>
      <c r="GZ223" s="226"/>
      <c r="HA223" s="226"/>
      <c r="HB223" s="226"/>
      <c r="HC223" s="226"/>
      <c r="HD223" s="226"/>
      <c r="HE223" s="226"/>
      <c r="HF223" s="226"/>
      <c r="HG223" s="226"/>
      <c r="HH223" s="226"/>
      <c r="HI223" s="226"/>
      <c r="HJ223" s="226"/>
      <c r="HK223" s="226"/>
      <c r="HL223" s="226"/>
      <c r="HM223" s="226"/>
      <c r="HN223" s="226"/>
      <c r="HO223" s="226"/>
      <c r="HP223" s="226"/>
      <c r="HQ223" s="226"/>
      <c r="HR223" s="226"/>
      <c r="HS223" s="226"/>
      <c r="HT223" s="226"/>
      <c r="HU223" s="226"/>
      <c r="HV223" s="226"/>
      <c r="HW223" s="226"/>
      <c r="HX223" s="226"/>
      <c r="HY223" s="226"/>
      <c r="HZ223" s="226"/>
      <c r="IA223" s="226"/>
      <c r="IB223" s="226"/>
      <c r="IC223" s="226"/>
      <c r="ID223" s="226"/>
      <c r="IE223" s="226"/>
      <c r="IF223" s="226"/>
      <c r="IG223" s="226"/>
      <c r="IH223" s="226"/>
      <c r="II223" s="226"/>
      <c r="IJ223" s="226"/>
      <c r="IK223" s="226"/>
      <c r="IL223" s="226"/>
      <c r="IM223" s="226"/>
      <c r="IN223" s="226"/>
      <c r="IO223" s="226"/>
      <c r="IP223" s="226"/>
      <c r="IQ223" s="226"/>
      <c r="IR223" s="226"/>
      <c r="IS223" s="226"/>
      <c r="IT223" s="226"/>
      <c r="IU223" s="226"/>
      <c r="IV223" s="226"/>
      <c r="IW223" s="226"/>
    </row>
    <row r="224" spans="1:257" s="209" customFormat="1" ht="30" customHeight="1" x14ac:dyDescent="0.3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  <c r="BH224" s="226"/>
      <c r="BI224" s="226"/>
      <c r="BJ224" s="226"/>
      <c r="BK224" s="226"/>
      <c r="BL224" s="226"/>
      <c r="BM224" s="226"/>
      <c r="BN224" s="226"/>
      <c r="BO224" s="226"/>
      <c r="BP224" s="226"/>
      <c r="BQ224" s="226"/>
      <c r="BR224" s="226"/>
      <c r="BS224" s="226"/>
      <c r="BT224" s="226"/>
      <c r="BU224" s="226"/>
      <c r="BV224" s="226"/>
      <c r="BW224" s="226"/>
      <c r="BX224" s="226"/>
      <c r="BY224" s="226"/>
      <c r="BZ224" s="226"/>
      <c r="CA224" s="226"/>
      <c r="CB224" s="226"/>
      <c r="CC224" s="226"/>
      <c r="CD224" s="226"/>
      <c r="CE224" s="226"/>
      <c r="CF224" s="226"/>
      <c r="CG224" s="226"/>
      <c r="CH224" s="226"/>
      <c r="CI224" s="226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26"/>
      <c r="DR224" s="226"/>
      <c r="DS224" s="226"/>
      <c r="DT224" s="226"/>
      <c r="DU224" s="226"/>
      <c r="DV224" s="226"/>
      <c r="DW224" s="226"/>
      <c r="DX224" s="226"/>
      <c r="DY224" s="226"/>
      <c r="DZ224" s="226"/>
      <c r="EA224" s="226"/>
      <c r="EB224" s="226"/>
      <c r="EC224" s="226"/>
      <c r="ED224" s="226"/>
      <c r="EE224" s="226"/>
      <c r="EF224" s="226"/>
      <c r="EG224" s="226"/>
      <c r="EH224" s="226"/>
      <c r="EI224" s="226"/>
      <c r="EJ224" s="226"/>
      <c r="EK224" s="226"/>
      <c r="EL224" s="226"/>
      <c r="EM224" s="226"/>
      <c r="EN224" s="226"/>
      <c r="EO224" s="226"/>
      <c r="EP224" s="226"/>
      <c r="EQ224" s="226"/>
      <c r="ER224" s="226"/>
      <c r="ES224" s="226"/>
      <c r="ET224" s="226"/>
      <c r="EU224" s="226"/>
      <c r="EV224" s="226"/>
      <c r="EW224" s="226"/>
      <c r="EX224" s="226"/>
      <c r="EY224" s="226"/>
      <c r="EZ224" s="226"/>
      <c r="FA224" s="226"/>
      <c r="FB224" s="226"/>
      <c r="FC224" s="226"/>
      <c r="FD224" s="226"/>
      <c r="FE224" s="226"/>
      <c r="FF224" s="226"/>
      <c r="FG224" s="226"/>
      <c r="FH224" s="226"/>
      <c r="FI224" s="226"/>
      <c r="FJ224" s="226"/>
      <c r="FK224" s="226"/>
      <c r="FL224" s="226"/>
      <c r="FM224" s="226"/>
      <c r="FN224" s="226"/>
      <c r="FO224" s="226"/>
      <c r="FP224" s="226"/>
      <c r="FQ224" s="226"/>
      <c r="FR224" s="226"/>
      <c r="FS224" s="226"/>
      <c r="FT224" s="226"/>
      <c r="FU224" s="226"/>
      <c r="FV224" s="226"/>
      <c r="FW224" s="226"/>
      <c r="FX224" s="226"/>
      <c r="FY224" s="226"/>
      <c r="FZ224" s="226"/>
      <c r="GA224" s="226"/>
      <c r="GB224" s="226"/>
      <c r="GC224" s="226"/>
      <c r="GD224" s="226"/>
      <c r="GE224" s="226"/>
      <c r="GF224" s="226"/>
      <c r="GG224" s="226"/>
      <c r="GH224" s="226"/>
      <c r="GI224" s="226"/>
      <c r="GJ224" s="226"/>
      <c r="GK224" s="226"/>
      <c r="GL224" s="226"/>
      <c r="GM224" s="226"/>
      <c r="GN224" s="226"/>
      <c r="GO224" s="226"/>
      <c r="GP224" s="226"/>
      <c r="GQ224" s="226"/>
      <c r="GR224" s="226"/>
      <c r="GS224" s="226"/>
      <c r="GT224" s="226"/>
      <c r="GU224" s="226"/>
      <c r="GV224" s="226"/>
      <c r="GW224" s="226"/>
      <c r="GX224" s="226"/>
      <c r="GY224" s="226"/>
      <c r="GZ224" s="226"/>
      <c r="HA224" s="226"/>
      <c r="HB224" s="226"/>
      <c r="HC224" s="226"/>
      <c r="HD224" s="226"/>
      <c r="HE224" s="226"/>
      <c r="HF224" s="226"/>
      <c r="HG224" s="226"/>
      <c r="HH224" s="226"/>
      <c r="HI224" s="226"/>
      <c r="HJ224" s="226"/>
      <c r="HK224" s="226"/>
      <c r="HL224" s="226"/>
      <c r="HM224" s="226"/>
      <c r="HN224" s="226"/>
      <c r="HO224" s="226"/>
      <c r="HP224" s="226"/>
      <c r="HQ224" s="226"/>
      <c r="HR224" s="226"/>
      <c r="HS224" s="226"/>
      <c r="HT224" s="226"/>
      <c r="HU224" s="226"/>
      <c r="HV224" s="226"/>
      <c r="HW224" s="226"/>
      <c r="HX224" s="226"/>
      <c r="HY224" s="226"/>
      <c r="HZ224" s="226"/>
      <c r="IA224" s="226"/>
      <c r="IB224" s="226"/>
      <c r="IC224" s="226"/>
      <c r="ID224" s="226"/>
      <c r="IE224" s="226"/>
      <c r="IF224" s="226"/>
      <c r="IG224" s="226"/>
      <c r="IH224" s="226"/>
      <c r="II224" s="226"/>
      <c r="IJ224" s="226"/>
      <c r="IK224" s="226"/>
      <c r="IL224" s="226"/>
      <c r="IM224" s="226"/>
      <c r="IN224" s="226"/>
      <c r="IO224" s="226"/>
      <c r="IP224" s="226"/>
      <c r="IQ224" s="226"/>
      <c r="IR224" s="226"/>
      <c r="IS224" s="226"/>
      <c r="IT224" s="226"/>
      <c r="IU224" s="226"/>
      <c r="IV224" s="226"/>
      <c r="IW224" s="226"/>
    </row>
    <row r="225" spans="1:257" s="209" customFormat="1" ht="30" customHeight="1" x14ac:dyDescent="0.3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  <c r="BI225" s="226"/>
      <c r="BJ225" s="226"/>
      <c r="BK225" s="226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6"/>
      <c r="BW225" s="226"/>
      <c r="BX225" s="226"/>
      <c r="BY225" s="226"/>
      <c r="BZ225" s="226"/>
      <c r="CA225" s="226"/>
      <c r="CB225" s="226"/>
      <c r="CC225" s="226"/>
      <c r="CD225" s="226"/>
      <c r="CE225" s="226"/>
      <c r="CF225" s="226"/>
      <c r="CG225" s="226"/>
      <c r="CH225" s="226"/>
      <c r="CI225" s="226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26"/>
      <c r="DR225" s="226"/>
      <c r="DS225" s="226"/>
      <c r="DT225" s="226"/>
      <c r="DU225" s="226"/>
      <c r="DV225" s="226"/>
      <c r="DW225" s="226"/>
      <c r="DX225" s="226"/>
      <c r="DY225" s="226"/>
      <c r="DZ225" s="226"/>
      <c r="EA225" s="226"/>
      <c r="EB225" s="226"/>
      <c r="EC225" s="226"/>
      <c r="ED225" s="226"/>
      <c r="EE225" s="226"/>
      <c r="EF225" s="226"/>
      <c r="EG225" s="226"/>
      <c r="EH225" s="226"/>
      <c r="EI225" s="226"/>
      <c r="EJ225" s="226"/>
      <c r="EK225" s="226"/>
      <c r="EL225" s="226"/>
      <c r="EM225" s="226"/>
      <c r="EN225" s="226"/>
      <c r="EO225" s="226"/>
      <c r="EP225" s="226"/>
      <c r="EQ225" s="226"/>
      <c r="ER225" s="226"/>
      <c r="ES225" s="226"/>
      <c r="ET225" s="226"/>
      <c r="EU225" s="226"/>
      <c r="EV225" s="226"/>
      <c r="EW225" s="226"/>
      <c r="EX225" s="226"/>
      <c r="EY225" s="226"/>
      <c r="EZ225" s="226"/>
      <c r="FA225" s="226"/>
      <c r="FB225" s="226"/>
      <c r="FC225" s="226"/>
      <c r="FD225" s="226"/>
      <c r="FE225" s="226"/>
      <c r="FF225" s="226"/>
      <c r="FG225" s="226"/>
      <c r="FH225" s="226"/>
      <c r="FI225" s="226"/>
      <c r="FJ225" s="226"/>
      <c r="FK225" s="226"/>
      <c r="FL225" s="226"/>
      <c r="FM225" s="226"/>
      <c r="FN225" s="226"/>
      <c r="FO225" s="226"/>
      <c r="FP225" s="226"/>
      <c r="FQ225" s="226"/>
      <c r="FR225" s="226"/>
      <c r="FS225" s="226"/>
      <c r="FT225" s="226"/>
      <c r="FU225" s="226"/>
      <c r="FV225" s="226"/>
      <c r="FW225" s="226"/>
      <c r="FX225" s="226"/>
      <c r="FY225" s="226"/>
      <c r="FZ225" s="226"/>
      <c r="GA225" s="226"/>
      <c r="GB225" s="226"/>
      <c r="GC225" s="226"/>
      <c r="GD225" s="226"/>
      <c r="GE225" s="226"/>
      <c r="GF225" s="226"/>
      <c r="GG225" s="226"/>
      <c r="GH225" s="226"/>
      <c r="GI225" s="226"/>
      <c r="GJ225" s="226"/>
      <c r="GK225" s="226"/>
      <c r="GL225" s="226"/>
      <c r="GM225" s="226"/>
      <c r="GN225" s="226"/>
      <c r="GO225" s="226"/>
      <c r="GP225" s="226"/>
      <c r="GQ225" s="226"/>
      <c r="GR225" s="226"/>
      <c r="GS225" s="226"/>
      <c r="GT225" s="226"/>
      <c r="GU225" s="226"/>
      <c r="GV225" s="226"/>
      <c r="GW225" s="226"/>
      <c r="GX225" s="226"/>
      <c r="GY225" s="226"/>
      <c r="GZ225" s="226"/>
      <c r="HA225" s="226"/>
      <c r="HB225" s="226"/>
      <c r="HC225" s="226"/>
      <c r="HD225" s="226"/>
      <c r="HE225" s="226"/>
      <c r="HF225" s="226"/>
      <c r="HG225" s="226"/>
      <c r="HH225" s="226"/>
      <c r="HI225" s="226"/>
      <c r="HJ225" s="226"/>
      <c r="HK225" s="226"/>
      <c r="HL225" s="226"/>
      <c r="HM225" s="226"/>
      <c r="HN225" s="226"/>
      <c r="HO225" s="226"/>
      <c r="HP225" s="226"/>
      <c r="HQ225" s="226"/>
      <c r="HR225" s="226"/>
      <c r="HS225" s="226"/>
      <c r="HT225" s="226"/>
      <c r="HU225" s="226"/>
      <c r="HV225" s="226"/>
      <c r="HW225" s="226"/>
      <c r="HX225" s="226"/>
      <c r="HY225" s="226"/>
      <c r="HZ225" s="226"/>
      <c r="IA225" s="226"/>
      <c r="IB225" s="226"/>
      <c r="IC225" s="226"/>
      <c r="ID225" s="226"/>
      <c r="IE225" s="226"/>
      <c r="IF225" s="226"/>
      <c r="IG225" s="226"/>
      <c r="IH225" s="226"/>
      <c r="II225" s="226"/>
      <c r="IJ225" s="226"/>
      <c r="IK225" s="226"/>
      <c r="IL225" s="226"/>
      <c r="IM225" s="226"/>
      <c r="IN225" s="226"/>
      <c r="IO225" s="226"/>
      <c r="IP225" s="226"/>
      <c r="IQ225" s="226"/>
      <c r="IR225" s="226"/>
      <c r="IS225" s="226"/>
      <c r="IT225" s="226"/>
      <c r="IU225" s="226"/>
      <c r="IV225" s="226"/>
      <c r="IW225" s="226"/>
    </row>
    <row r="226" spans="1:257" s="209" customFormat="1" ht="30" customHeight="1" x14ac:dyDescent="0.3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  <c r="BG226" s="226"/>
      <c r="BH226" s="226"/>
      <c r="BI226" s="226"/>
      <c r="BJ226" s="226"/>
      <c r="BK226" s="226"/>
      <c r="BL226" s="226"/>
      <c r="BM226" s="226"/>
      <c r="BN226" s="226"/>
      <c r="BO226" s="226"/>
      <c r="BP226" s="226"/>
      <c r="BQ226" s="226"/>
      <c r="BR226" s="226"/>
      <c r="BS226" s="226"/>
      <c r="BT226" s="226"/>
      <c r="BU226" s="226"/>
      <c r="BV226" s="226"/>
      <c r="BW226" s="226"/>
      <c r="BX226" s="226"/>
      <c r="BY226" s="226"/>
      <c r="BZ226" s="226"/>
      <c r="CA226" s="226"/>
      <c r="CB226" s="226"/>
      <c r="CC226" s="226"/>
      <c r="CD226" s="226"/>
      <c r="CE226" s="226"/>
      <c r="CF226" s="226"/>
      <c r="CG226" s="226"/>
      <c r="CH226" s="226"/>
      <c r="CI226" s="226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26"/>
      <c r="DR226" s="226"/>
      <c r="DS226" s="226"/>
      <c r="DT226" s="226"/>
      <c r="DU226" s="226"/>
      <c r="DV226" s="226"/>
      <c r="DW226" s="226"/>
      <c r="DX226" s="226"/>
      <c r="DY226" s="226"/>
      <c r="DZ226" s="226"/>
      <c r="EA226" s="226"/>
      <c r="EB226" s="226"/>
      <c r="EC226" s="226"/>
      <c r="ED226" s="226"/>
      <c r="EE226" s="226"/>
      <c r="EF226" s="226"/>
      <c r="EG226" s="226"/>
      <c r="EH226" s="226"/>
      <c r="EI226" s="226"/>
      <c r="EJ226" s="226"/>
      <c r="EK226" s="226"/>
      <c r="EL226" s="226"/>
      <c r="EM226" s="226"/>
      <c r="EN226" s="226"/>
      <c r="EO226" s="226"/>
      <c r="EP226" s="226"/>
      <c r="EQ226" s="226"/>
      <c r="ER226" s="226"/>
      <c r="ES226" s="226"/>
      <c r="ET226" s="226"/>
      <c r="EU226" s="226"/>
      <c r="EV226" s="226"/>
      <c r="EW226" s="226"/>
      <c r="EX226" s="226"/>
      <c r="EY226" s="226"/>
      <c r="EZ226" s="226"/>
      <c r="FA226" s="226"/>
      <c r="FB226" s="226"/>
      <c r="FC226" s="226"/>
      <c r="FD226" s="226"/>
      <c r="FE226" s="226"/>
      <c r="FF226" s="226"/>
      <c r="FG226" s="226"/>
      <c r="FH226" s="226"/>
      <c r="FI226" s="226"/>
      <c r="FJ226" s="226"/>
      <c r="FK226" s="226"/>
      <c r="FL226" s="226"/>
      <c r="FM226" s="226"/>
      <c r="FN226" s="226"/>
      <c r="FO226" s="226"/>
      <c r="FP226" s="226"/>
      <c r="FQ226" s="226"/>
      <c r="FR226" s="226"/>
      <c r="FS226" s="226"/>
      <c r="FT226" s="226"/>
      <c r="FU226" s="226"/>
      <c r="FV226" s="226"/>
      <c r="FW226" s="226"/>
      <c r="FX226" s="226"/>
      <c r="FY226" s="226"/>
      <c r="FZ226" s="226"/>
      <c r="GA226" s="226"/>
      <c r="GB226" s="226"/>
      <c r="GC226" s="226"/>
      <c r="GD226" s="226"/>
      <c r="GE226" s="226"/>
      <c r="GF226" s="226"/>
      <c r="GG226" s="226"/>
      <c r="GH226" s="226"/>
      <c r="GI226" s="226"/>
      <c r="GJ226" s="226"/>
      <c r="GK226" s="226"/>
      <c r="GL226" s="226"/>
      <c r="GM226" s="226"/>
      <c r="GN226" s="226"/>
      <c r="GO226" s="226"/>
      <c r="GP226" s="226"/>
      <c r="GQ226" s="226"/>
      <c r="GR226" s="226"/>
      <c r="GS226" s="226"/>
      <c r="GT226" s="226"/>
      <c r="GU226" s="226"/>
      <c r="GV226" s="226"/>
      <c r="GW226" s="226"/>
      <c r="GX226" s="226"/>
      <c r="GY226" s="226"/>
      <c r="GZ226" s="226"/>
      <c r="HA226" s="226"/>
      <c r="HB226" s="226"/>
      <c r="HC226" s="226"/>
      <c r="HD226" s="226"/>
      <c r="HE226" s="226"/>
      <c r="HF226" s="226"/>
      <c r="HG226" s="226"/>
      <c r="HH226" s="226"/>
      <c r="HI226" s="226"/>
      <c r="HJ226" s="226"/>
      <c r="HK226" s="226"/>
      <c r="HL226" s="226"/>
      <c r="HM226" s="226"/>
      <c r="HN226" s="226"/>
      <c r="HO226" s="226"/>
      <c r="HP226" s="226"/>
      <c r="HQ226" s="226"/>
      <c r="HR226" s="226"/>
      <c r="HS226" s="226"/>
      <c r="HT226" s="226"/>
      <c r="HU226" s="226"/>
      <c r="HV226" s="226"/>
      <c r="HW226" s="226"/>
      <c r="HX226" s="226"/>
      <c r="HY226" s="226"/>
      <c r="HZ226" s="226"/>
      <c r="IA226" s="226"/>
      <c r="IB226" s="226"/>
      <c r="IC226" s="226"/>
      <c r="ID226" s="226"/>
      <c r="IE226" s="226"/>
      <c r="IF226" s="226"/>
      <c r="IG226" s="226"/>
      <c r="IH226" s="226"/>
      <c r="II226" s="226"/>
      <c r="IJ226" s="226"/>
      <c r="IK226" s="226"/>
      <c r="IL226" s="226"/>
      <c r="IM226" s="226"/>
      <c r="IN226" s="226"/>
      <c r="IO226" s="226"/>
      <c r="IP226" s="226"/>
      <c r="IQ226" s="226"/>
      <c r="IR226" s="226"/>
      <c r="IS226" s="226"/>
      <c r="IT226" s="226"/>
      <c r="IU226" s="226"/>
      <c r="IV226" s="226"/>
      <c r="IW226" s="226"/>
    </row>
    <row r="227" spans="1:257" s="209" customFormat="1" ht="30" customHeight="1" x14ac:dyDescent="0.3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  <c r="BG227" s="226"/>
      <c r="BH227" s="226"/>
      <c r="BI227" s="226"/>
      <c r="BJ227" s="226"/>
      <c r="BK227" s="226"/>
      <c r="BL227" s="226"/>
      <c r="BM227" s="226"/>
      <c r="BN227" s="226"/>
      <c r="BO227" s="226"/>
      <c r="BP227" s="226"/>
      <c r="BQ227" s="226"/>
      <c r="BR227" s="226"/>
      <c r="BS227" s="226"/>
      <c r="BT227" s="226"/>
      <c r="BU227" s="226"/>
      <c r="BV227" s="226"/>
      <c r="BW227" s="226"/>
      <c r="BX227" s="226"/>
      <c r="BY227" s="226"/>
      <c r="BZ227" s="226"/>
      <c r="CA227" s="226"/>
      <c r="CB227" s="226"/>
      <c r="CC227" s="226"/>
      <c r="CD227" s="226"/>
      <c r="CE227" s="226"/>
      <c r="CF227" s="226"/>
      <c r="CG227" s="226"/>
      <c r="CH227" s="226"/>
      <c r="CI227" s="226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26"/>
      <c r="DR227" s="226"/>
      <c r="DS227" s="226"/>
      <c r="DT227" s="226"/>
      <c r="DU227" s="226"/>
      <c r="DV227" s="226"/>
      <c r="DW227" s="226"/>
      <c r="DX227" s="226"/>
      <c r="DY227" s="226"/>
      <c r="DZ227" s="226"/>
      <c r="EA227" s="226"/>
      <c r="EB227" s="226"/>
      <c r="EC227" s="226"/>
      <c r="ED227" s="226"/>
      <c r="EE227" s="226"/>
      <c r="EF227" s="226"/>
      <c r="EG227" s="226"/>
      <c r="EH227" s="226"/>
      <c r="EI227" s="226"/>
      <c r="EJ227" s="226"/>
      <c r="EK227" s="226"/>
      <c r="EL227" s="226"/>
      <c r="EM227" s="226"/>
      <c r="EN227" s="226"/>
      <c r="EO227" s="226"/>
      <c r="EP227" s="226"/>
      <c r="EQ227" s="226"/>
      <c r="ER227" s="226"/>
      <c r="ES227" s="226"/>
      <c r="ET227" s="226"/>
      <c r="EU227" s="226"/>
      <c r="EV227" s="226"/>
      <c r="EW227" s="226"/>
      <c r="EX227" s="226"/>
      <c r="EY227" s="226"/>
      <c r="EZ227" s="226"/>
      <c r="FA227" s="226"/>
      <c r="FB227" s="226"/>
      <c r="FC227" s="226"/>
      <c r="FD227" s="226"/>
      <c r="FE227" s="226"/>
      <c r="FF227" s="226"/>
      <c r="FG227" s="226"/>
      <c r="FH227" s="226"/>
      <c r="FI227" s="226"/>
      <c r="FJ227" s="226"/>
      <c r="FK227" s="226"/>
      <c r="FL227" s="226"/>
      <c r="FM227" s="226"/>
      <c r="FN227" s="226"/>
      <c r="FO227" s="226"/>
      <c r="FP227" s="226"/>
      <c r="FQ227" s="226"/>
      <c r="FR227" s="226"/>
      <c r="FS227" s="226"/>
      <c r="FT227" s="226"/>
      <c r="FU227" s="226"/>
      <c r="FV227" s="226"/>
      <c r="FW227" s="226"/>
      <c r="FX227" s="226"/>
      <c r="FY227" s="226"/>
      <c r="FZ227" s="226"/>
      <c r="GA227" s="226"/>
      <c r="GB227" s="226"/>
      <c r="GC227" s="226"/>
      <c r="GD227" s="226"/>
      <c r="GE227" s="226"/>
      <c r="GF227" s="226"/>
      <c r="GG227" s="226"/>
      <c r="GH227" s="226"/>
      <c r="GI227" s="226"/>
      <c r="GJ227" s="226"/>
      <c r="GK227" s="226"/>
      <c r="GL227" s="226"/>
      <c r="GM227" s="226"/>
      <c r="GN227" s="226"/>
      <c r="GO227" s="226"/>
      <c r="GP227" s="226"/>
      <c r="GQ227" s="226"/>
      <c r="GR227" s="226"/>
      <c r="GS227" s="226"/>
      <c r="GT227" s="226"/>
      <c r="GU227" s="226"/>
      <c r="GV227" s="226"/>
      <c r="GW227" s="226"/>
      <c r="GX227" s="226"/>
      <c r="GY227" s="226"/>
      <c r="GZ227" s="226"/>
      <c r="HA227" s="226"/>
      <c r="HB227" s="226"/>
      <c r="HC227" s="226"/>
      <c r="HD227" s="226"/>
      <c r="HE227" s="226"/>
      <c r="HF227" s="226"/>
      <c r="HG227" s="226"/>
      <c r="HH227" s="226"/>
      <c r="HI227" s="226"/>
      <c r="HJ227" s="226"/>
      <c r="HK227" s="226"/>
      <c r="HL227" s="226"/>
      <c r="HM227" s="226"/>
      <c r="HN227" s="226"/>
      <c r="HO227" s="226"/>
      <c r="HP227" s="226"/>
      <c r="HQ227" s="226"/>
      <c r="HR227" s="226"/>
      <c r="HS227" s="226"/>
      <c r="HT227" s="226"/>
      <c r="HU227" s="226"/>
      <c r="HV227" s="226"/>
      <c r="HW227" s="226"/>
      <c r="HX227" s="226"/>
      <c r="HY227" s="226"/>
      <c r="HZ227" s="226"/>
      <c r="IA227" s="226"/>
      <c r="IB227" s="226"/>
      <c r="IC227" s="226"/>
      <c r="ID227" s="226"/>
      <c r="IE227" s="226"/>
      <c r="IF227" s="226"/>
      <c r="IG227" s="226"/>
      <c r="IH227" s="226"/>
      <c r="II227" s="226"/>
      <c r="IJ227" s="226"/>
      <c r="IK227" s="226"/>
      <c r="IL227" s="226"/>
      <c r="IM227" s="226"/>
      <c r="IN227" s="226"/>
      <c r="IO227" s="226"/>
      <c r="IP227" s="226"/>
      <c r="IQ227" s="226"/>
      <c r="IR227" s="226"/>
      <c r="IS227" s="226"/>
      <c r="IT227" s="226"/>
      <c r="IU227" s="226"/>
      <c r="IV227" s="226"/>
      <c r="IW227" s="226"/>
    </row>
    <row r="228" spans="1:257" s="209" customFormat="1" ht="30" customHeight="1" x14ac:dyDescent="0.3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26"/>
      <c r="BH228" s="226"/>
      <c r="BI228" s="226"/>
      <c r="BJ228" s="226"/>
      <c r="BK228" s="226"/>
      <c r="BL228" s="226"/>
      <c r="BM228" s="226"/>
      <c r="BN228" s="226"/>
      <c r="BO228" s="226"/>
      <c r="BP228" s="226"/>
      <c r="BQ228" s="226"/>
      <c r="BR228" s="226"/>
      <c r="BS228" s="226"/>
      <c r="BT228" s="226"/>
      <c r="BU228" s="226"/>
      <c r="BV228" s="226"/>
      <c r="BW228" s="226"/>
      <c r="BX228" s="226"/>
      <c r="BY228" s="226"/>
      <c r="BZ228" s="226"/>
      <c r="CA228" s="226"/>
      <c r="CB228" s="226"/>
      <c r="CC228" s="226"/>
      <c r="CD228" s="226"/>
      <c r="CE228" s="226"/>
      <c r="CF228" s="226"/>
      <c r="CG228" s="226"/>
      <c r="CH228" s="226"/>
      <c r="CI228" s="226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26"/>
      <c r="DR228" s="226"/>
      <c r="DS228" s="226"/>
      <c r="DT228" s="226"/>
      <c r="DU228" s="226"/>
      <c r="DV228" s="226"/>
      <c r="DW228" s="226"/>
      <c r="DX228" s="226"/>
      <c r="DY228" s="226"/>
      <c r="DZ228" s="226"/>
      <c r="EA228" s="226"/>
      <c r="EB228" s="226"/>
      <c r="EC228" s="226"/>
      <c r="ED228" s="226"/>
      <c r="EE228" s="226"/>
      <c r="EF228" s="226"/>
      <c r="EG228" s="226"/>
      <c r="EH228" s="226"/>
      <c r="EI228" s="226"/>
      <c r="EJ228" s="226"/>
      <c r="EK228" s="226"/>
      <c r="EL228" s="226"/>
      <c r="EM228" s="226"/>
      <c r="EN228" s="226"/>
      <c r="EO228" s="226"/>
      <c r="EP228" s="226"/>
      <c r="EQ228" s="226"/>
      <c r="ER228" s="226"/>
      <c r="ES228" s="226"/>
      <c r="ET228" s="226"/>
      <c r="EU228" s="226"/>
      <c r="EV228" s="226"/>
      <c r="EW228" s="226"/>
      <c r="EX228" s="226"/>
      <c r="EY228" s="226"/>
      <c r="EZ228" s="226"/>
      <c r="FA228" s="226"/>
      <c r="FB228" s="226"/>
      <c r="FC228" s="226"/>
      <c r="FD228" s="226"/>
      <c r="FE228" s="226"/>
      <c r="FF228" s="226"/>
      <c r="FG228" s="226"/>
      <c r="FH228" s="226"/>
      <c r="FI228" s="226"/>
      <c r="FJ228" s="226"/>
      <c r="FK228" s="226"/>
      <c r="FL228" s="226"/>
      <c r="FM228" s="226"/>
      <c r="FN228" s="226"/>
      <c r="FO228" s="226"/>
      <c r="FP228" s="226"/>
      <c r="FQ228" s="226"/>
      <c r="FR228" s="226"/>
      <c r="FS228" s="226"/>
      <c r="FT228" s="226"/>
      <c r="FU228" s="226"/>
      <c r="FV228" s="226"/>
      <c r="FW228" s="226"/>
      <c r="FX228" s="226"/>
      <c r="FY228" s="226"/>
      <c r="FZ228" s="226"/>
      <c r="GA228" s="226"/>
      <c r="GB228" s="226"/>
      <c r="GC228" s="226"/>
      <c r="GD228" s="226"/>
      <c r="GE228" s="226"/>
      <c r="GF228" s="226"/>
      <c r="GG228" s="226"/>
      <c r="GH228" s="226"/>
      <c r="GI228" s="226"/>
      <c r="GJ228" s="226"/>
      <c r="GK228" s="226"/>
      <c r="GL228" s="226"/>
      <c r="GM228" s="226"/>
      <c r="GN228" s="226"/>
      <c r="GO228" s="226"/>
      <c r="GP228" s="226"/>
      <c r="GQ228" s="226"/>
      <c r="GR228" s="226"/>
      <c r="GS228" s="226"/>
      <c r="GT228" s="226"/>
      <c r="GU228" s="226"/>
      <c r="GV228" s="226"/>
      <c r="GW228" s="226"/>
      <c r="GX228" s="226"/>
      <c r="GY228" s="226"/>
      <c r="GZ228" s="226"/>
      <c r="HA228" s="226"/>
      <c r="HB228" s="226"/>
      <c r="HC228" s="226"/>
      <c r="HD228" s="226"/>
      <c r="HE228" s="226"/>
      <c r="HF228" s="226"/>
      <c r="HG228" s="226"/>
      <c r="HH228" s="226"/>
      <c r="HI228" s="226"/>
      <c r="HJ228" s="226"/>
      <c r="HK228" s="226"/>
      <c r="HL228" s="226"/>
      <c r="HM228" s="226"/>
      <c r="HN228" s="226"/>
      <c r="HO228" s="226"/>
      <c r="HP228" s="226"/>
      <c r="HQ228" s="226"/>
      <c r="HR228" s="226"/>
      <c r="HS228" s="226"/>
      <c r="HT228" s="226"/>
      <c r="HU228" s="226"/>
      <c r="HV228" s="226"/>
      <c r="HW228" s="226"/>
      <c r="HX228" s="226"/>
      <c r="HY228" s="226"/>
      <c r="HZ228" s="226"/>
      <c r="IA228" s="226"/>
      <c r="IB228" s="226"/>
      <c r="IC228" s="226"/>
      <c r="ID228" s="226"/>
      <c r="IE228" s="226"/>
      <c r="IF228" s="226"/>
      <c r="IG228" s="226"/>
      <c r="IH228" s="226"/>
      <c r="II228" s="226"/>
      <c r="IJ228" s="226"/>
      <c r="IK228" s="226"/>
      <c r="IL228" s="226"/>
      <c r="IM228" s="226"/>
      <c r="IN228" s="226"/>
      <c r="IO228" s="226"/>
      <c r="IP228" s="226"/>
      <c r="IQ228" s="226"/>
      <c r="IR228" s="226"/>
      <c r="IS228" s="226"/>
      <c r="IT228" s="226"/>
      <c r="IU228" s="226"/>
      <c r="IV228" s="226"/>
      <c r="IW228" s="226"/>
    </row>
    <row r="229" spans="1:257" s="209" customFormat="1" ht="30" customHeight="1" x14ac:dyDescent="0.3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26"/>
      <c r="BH229" s="226"/>
      <c r="BI229" s="226"/>
      <c r="BJ229" s="226"/>
      <c r="BK229" s="226"/>
      <c r="BL229" s="226"/>
      <c r="BM229" s="226"/>
      <c r="BN229" s="226"/>
      <c r="BO229" s="226"/>
      <c r="BP229" s="226"/>
      <c r="BQ229" s="226"/>
      <c r="BR229" s="226"/>
      <c r="BS229" s="226"/>
      <c r="BT229" s="226"/>
      <c r="BU229" s="226"/>
      <c r="BV229" s="226"/>
      <c r="BW229" s="226"/>
      <c r="BX229" s="226"/>
      <c r="BY229" s="226"/>
      <c r="BZ229" s="226"/>
      <c r="CA229" s="226"/>
      <c r="CB229" s="226"/>
      <c r="CC229" s="226"/>
      <c r="CD229" s="226"/>
      <c r="CE229" s="226"/>
      <c r="CF229" s="226"/>
      <c r="CG229" s="226"/>
      <c r="CH229" s="226"/>
      <c r="CI229" s="226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26"/>
      <c r="DR229" s="226"/>
      <c r="DS229" s="226"/>
      <c r="DT229" s="226"/>
      <c r="DU229" s="226"/>
      <c r="DV229" s="226"/>
      <c r="DW229" s="226"/>
      <c r="DX229" s="226"/>
      <c r="DY229" s="226"/>
      <c r="DZ229" s="226"/>
      <c r="EA229" s="226"/>
      <c r="EB229" s="226"/>
      <c r="EC229" s="226"/>
      <c r="ED229" s="226"/>
      <c r="EE229" s="226"/>
      <c r="EF229" s="226"/>
      <c r="EG229" s="226"/>
      <c r="EH229" s="226"/>
      <c r="EI229" s="226"/>
      <c r="EJ229" s="226"/>
      <c r="EK229" s="226"/>
      <c r="EL229" s="226"/>
      <c r="EM229" s="226"/>
      <c r="EN229" s="226"/>
      <c r="EO229" s="226"/>
      <c r="EP229" s="226"/>
      <c r="EQ229" s="226"/>
      <c r="ER229" s="226"/>
      <c r="ES229" s="226"/>
      <c r="ET229" s="226"/>
      <c r="EU229" s="226"/>
      <c r="EV229" s="226"/>
      <c r="EW229" s="226"/>
      <c r="EX229" s="226"/>
      <c r="EY229" s="226"/>
      <c r="EZ229" s="226"/>
      <c r="FA229" s="226"/>
      <c r="FB229" s="226"/>
      <c r="FC229" s="226"/>
      <c r="FD229" s="226"/>
      <c r="FE229" s="226"/>
      <c r="FF229" s="226"/>
      <c r="FG229" s="226"/>
      <c r="FH229" s="226"/>
      <c r="FI229" s="226"/>
      <c r="FJ229" s="226"/>
      <c r="FK229" s="226"/>
      <c r="FL229" s="226"/>
      <c r="FM229" s="226"/>
      <c r="FN229" s="226"/>
      <c r="FO229" s="226"/>
      <c r="FP229" s="226"/>
      <c r="FQ229" s="226"/>
      <c r="FR229" s="226"/>
      <c r="FS229" s="226"/>
      <c r="FT229" s="226"/>
      <c r="FU229" s="226"/>
      <c r="FV229" s="226"/>
      <c r="FW229" s="226"/>
      <c r="FX229" s="226"/>
      <c r="FY229" s="226"/>
      <c r="FZ229" s="226"/>
      <c r="GA229" s="226"/>
      <c r="GB229" s="226"/>
      <c r="GC229" s="226"/>
      <c r="GD229" s="226"/>
      <c r="GE229" s="226"/>
      <c r="GF229" s="226"/>
      <c r="GG229" s="226"/>
      <c r="GH229" s="226"/>
      <c r="GI229" s="226"/>
      <c r="GJ229" s="226"/>
      <c r="GK229" s="226"/>
      <c r="GL229" s="226"/>
      <c r="GM229" s="226"/>
      <c r="GN229" s="226"/>
      <c r="GO229" s="226"/>
      <c r="GP229" s="226"/>
      <c r="GQ229" s="226"/>
      <c r="GR229" s="226"/>
      <c r="GS229" s="226"/>
      <c r="GT229" s="226"/>
      <c r="GU229" s="226"/>
      <c r="GV229" s="226"/>
      <c r="GW229" s="226"/>
      <c r="GX229" s="226"/>
      <c r="GY229" s="226"/>
      <c r="GZ229" s="226"/>
      <c r="HA229" s="226"/>
      <c r="HB229" s="226"/>
      <c r="HC229" s="226"/>
      <c r="HD229" s="226"/>
      <c r="HE229" s="226"/>
      <c r="HF229" s="226"/>
      <c r="HG229" s="226"/>
      <c r="HH229" s="226"/>
      <c r="HI229" s="226"/>
      <c r="HJ229" s="226"/>
      <c r="HK229" s="226"/>
      <c r="HL229" s="226"/>
      <c r="HM229" s="226"/>
      <c r="HN229" s="226"/>
      <c r="HO229" s="226"/>
      <c r="HP229" s="226"/>
      <c r="HQ229" s="226"/>
      <c r="HR229" s="226"/>
      <c r="HS229" s="226"/>
      <c r="HT229" s="226"/>
      <c r="HU229" s="226"/>
      <c r="HV229" s="226"/>
      <c r="HW229" s="226"/>
      <c r="HX229" s="226"/>
      <c r="HY229" s="226"/>
      <c r="HZ229" s="226"/>
      <c r="IA229" s="226"/>
      <c r="IB229" s="226"/>
      <c r="IC229" s="226"/>
      <c r="ID229" s="226"/>
      <c r="IE229" s="226"/>
      <c r="IF229" s="226"/>
      <c r="IG229" s="226"/>
      <c r="IH229" s="226"/>
      <c r="II229" s="226"/>
      <c r="IJ229" s="226"/>
      <c r="IK229" s="226"/>
      <c r="IL229" s="226"/>
      <c r="IM229" s="226"/>
      <c r="IN229" s="226"/>
      <c r="IO229" s="226"/>
      <c r="IP229" s="226"/>
      <c r="IQ229" s="226"/>
      <c r="IR229" s="226"/>
      <c r="IS229" s="226"/>
      <c r="IT229" s="226"/>
      <c r="IU229" s="226"/>
      <c r="IV229" s="226"/>
      <c r="IW229" s="226"/>
    </row>
    <row r="230" spans="1:257" s="209" customFormat="1" ht="30" customHeight="1" x14ac:dyDescent="0.3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  <c r="BH230" s="226"/>
      <c r="BI230" s="226"/>
      <c r="BJ230" s="226"/>
      <c r="BK230" s="226"/>
      <c r="BL230" s="226"/>
      <c r="BM230" s="226"/>
      <c r="BN230" s="226"/>
      <c r="BO230" s="226"/>
      <c r="BP230" s="226"/>
      <c r="BQ230" s="226"/>
      <c r="BR230" s="226"/>
      <c r="BS230" s="226"/>
      <c r="BT230" s="226"/>
      <c r="BU230" s="226"/>
      <c r="BV230" s="226"/>
      <c r="BW230" s="226"/>
      <c r="BX230" s="226"/>
      <c r="BY230" s="226"/>
      <c r="BZ230" s="226"/>
      <c r="CA230" s="226"/>
      <c r="CB230" s="226"/>
      <c r="CC230" s="226"/>
      <c r="CD230" s="226"/>
      <c r="CE230" s="226"/>
      <c r="CF230" s="226"/>
      <c r="CG230" s="226"/>
      <c r="CH230" s="226"/>
      <c r="CI230" s="226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26"/>
      <c r="DR230" s="226"/>
      <c r="DS230" s="226"/>
      <c r="DT230" s="226"/>
      <c r="DU230" s="226"/>
      <c r="DV230" s="226"/>
      <c r="DW230" s="226"/>
      <c r="DX230" s="226"/>
      <c r="DY230" s="226"/>
      <c r="DZ230" s="226"/>
      <c r="EA230" s="226"/>
      <c r="EB230" s="226"/>
      <c r="EC230" s="226"/>
      <c r="ED230" s="226"/>
      <c r="EE230" s="226"/>
      <c r="EF230" s="226"/>
      <c r="EG230" s="226"/>
      <c r="EH230" s="226"/>
      <c r="EI230" s="226"/>
      <c r="EJ230" s="226"/>
      <c r="EK230" s="226"/>
      <c r="EL230" s="226"/>
      <c r="EM230" s="226"/>
      <c r="EN230" s="226"/>
      <c r="EO230" s="226"/>
      <c r="EP230" s="226"/>
      <c r="EQ230" s="226"/>
      <c r="ER230" s="226"/>
      <c r="ES230" s="226"/>
      <c r="ET230" s="226"/>
      <c r="EU230" s="226"/>
      <c r="EV230" s="226"/>
      <c r="EW230" s="226"/>
      <c r="EX230" s="226"/>
      <c r="EY230" s="226"/>
      <c r="EZ230" s="226"/>
      <c r="FA230" s="226"/>
      <c r="FB230" s="226"/>
      <c r="FC230" s="226"/>
      <c r="FD230" s="226"/>
      <c r="FE230" s="226"/>
      <c r="FF230" s="226"/>
      <c r="FG230" s="226"/>
      <c r="FH230" s="226"/>
      <c r="FI230" s="226"/>
      <c r="FJ230" s="226"/>
      <c r="FK230" s="226"/>
      <c r="FL230" s="226"/>
      <c r="FM230" s="226"/>
      <c r="FN230" s="226"/>
      <c r="FO230" s="226"/>
      <c r="FP230" s="226"/>
      <c r="FQ230" s="226"/>
      <c r="FR230" s="226"/>
      <c r="FS230" s="226"/>
      <c r="FT230" s="226"/>
      <c r="FU230" s="226"/>
      <c r="FV230" s="226"/>
      <c r="FW230" s="226"/>
      <c r="FX230" s="226"/>
      <c r="FY230" s="226"/>
      <c r="FZ230" s="226"/>
      <c r="GA230" s="226"/>
      <c r="GB230" s="226"/>
      <c r="GC230" s="226"/>
      <c r="GD230" s="226"/>
      <c r="GE230" s="226"/>
      <c r="GF230" s="226"/>
      <c r="GG230" s="226"/>
      <c r="GH230" s="226"/>
      <c r="GI230" s="226"/>
      <c r="GJ230" s="226"/>
      <c r="GK230" s="226"/>
      <c r="GL230" s="226"/>
      <c r="GM230" s="226"/>
      <c r="GN230" s="226"/>
      <c r="GO230" s="226"/>
      <c r="GP230" s="226"/>
      <c r="GQ230" s="226"/>
      <c r="GR230" s="226"/>
      <c r="GS230" s="226"/>
      <c r="GT230" s="226"/>
      <c r="GU230" s="226"/>
      <c r="GV230" s="226"/>
      <c r="GW230" s="226"/>
      <c r="GX230" s="226"/>
      <c r="GY230" s="226"/>
      <c r="GZ230" s="226"/>
      <c r="HA230" s="226"/>
      <c r="HB230" s="226"/>
      <c r="HC230" s="226"/>
      <c r="HD230" s="226"/>
      <c r="HE230" s="226"/>
      <c r="HF230" s="226"/>
      <c r="HG230" s="226"/>
      <c r="HH230" s="226"/>
      <c r="HI230" s="226"/>
      <c r="HJ230" s="226"/>
      <c r="HK230" s="226"/>
      <c r="HL230" s="226"/>
      <c r="HM230" s="226"/>
      <c r="HN230" s="226"/>
      <c r="HO230" s="226"/>
      <c r="HP230" s="226"/>
      <c r="HQ230" s="226"/>
      <c r="HR230" s="226"/>
      <c r="HS230" s="226"/>
      <c r="HT230" s="226"/>
      <c r="HU230" s="226"/>
      <c r="HV230" s="226"/>
      <c r="HW230" s="226"/>
      <c r="HX230" s="226"/>
      <c r="HY230" s="226"/>
      <c r="HZ230" s="226"/>
      <c r="IA230" s="226"/>
      <c r="IB230" s="226"/>
      <c r="IC230" s="226"/>
      <c r="ID230" s="226"/>
      <c r="IE230" s="226"/>
      <c r="IF230" s="226"/>
      <c r="IG230" s="226"/>
      <c r="IH230" s="226"/>
      <c r="II230" s="226"/>
      <c r="IJ230" s="226"/>
      <c r="IK230" s="226"/>
      <c r="IL230" s="226"/>
      <c r="IM230" s="226"/>
      <c r="IN230" s="226"/>
      <c r="IO230" s="226"/>
      <c r="IP230" s="226"/>
      <c r="IQ230" s="226"/>
      <c r="IR230" s="226"/>
      <c r="IS230" s="226"/>
      <c r="IT230" s="226"/>
      <c r="IU230" s="226"/>
      <c r="IV230" s="226"/>
      <c r="IW230" s="226"/>
    </row>
    <row r="231" spans="1:257" s="209" customFormat="1" ht="30" customHeight="1" x14ac:dyDescent="0.3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  <c r="BG231" s="226"/>
      <c r="BH231" s="226"/>
      <c r="BI231" s="226"/>
      <c r="BJ231" s="226"/>
      <c r="BK231" s="226"/>
      <c r="BL231" s="226"/>
      <c r="BM231" s="226"/>
      <c r="BN231" s="226"/>
      <c r="BO231" s="226"/>
      <c r="BP231" s="226"/>
      <c r="BQ231" s="226"/>
      <c r="BR231" s="226"/>
      <c r="BS231" s="226"/>
      <c r="BT231" s="226"/>
      <c r="BU231" s="226"/>
      <c r="BV231" s="226"/>
      <c r="BW231" s="226"/>
      <c r="BX231" s="226"/>
      <c r="BY231" s="226"/>
      <c r="BZ231" s="226"/>
      <c r="CA231" s="226"/>
      <c r="CB231" s="226"/>
      <c r="CC231" s="226"/>
      <c r="CD231" s="226"/>
      <c r="CE231" s="226"/>
      <c r="CF231" s="226"/>
      <c r="CG231" s="226"/>
      <c r="CH231" s="226"/>
      <c r="CI231" s="226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26"/>
      <c r="DR231" s="226"/>
      <c r="DS231" s="226"/>
      <c r="DT231" s="226"/>
      <c r="DU231" s="226"/>
      <c r="DV231" s="226"/>
      <c r="DW231" s="226"/>
      <c r="DX231" s="226"/>
      <c r="DY231" s="226"/>
      <c r="DZ231" s="226"/>
      <c r="EA231" s="226"/>
      <c r="EB231" s="226"/>
      <c r="EC231" s="226"/>
      <c r="ED231" s="226"/>
      <c r="EE231" s="226"/>
      <c r="EF231" s="226"/>
      <c r="EG231" s="226"/>
      <c r="EH231" s="226"/>
      <c r="EI231" s="226"/>
      <c r="EJ231" s="226"/>
      <c r="EK231" s="226"/>
      <c r="EL231" s="226"/>
      <c r="EM231" s="226"/>
      <c r="EN231" s="226"/>
      <c r="EO231" s="226"/>
      <c r="EP231" s="226"/>
      <c r="EQ231" s="226"/>
      <c r="ER231" s="226"/>
      <c r="ES231" s="226"/>
      <c r="ET231" s="226"/>
      <c r="EU231" s="226"/>
      <c r="EV231" s="226"/>
      <c r="EW231" s="226"/>
      <c r="EX231" s="226"/>
      <c r="EY231" s="226"/>
      <c r="EZ231" s="226"/>
      <c r="FA231" s="226"/>
      <c r="FB231" s="226"/>
      <c r="FC231" s="226"/>
      <c r="FD231" s="226"/>
      <c r="FE231" s="226"/>
      <c r="FF231" s="226"/>
      <c r="FG231" s="226"/>
      <c r="FH231" s="226"/>
      <c r="FI231" s="226"/>
      <c r="FJ231" s="226"/>
      <c r="FK231" s="226"/>
      <c r="FL231" s="226"/>
      <c r="FM231" s="226"/>
      <c r="FN231" s="226"/>
      <c r="FO231" s="226"/>
      <c r="FP231" s="226"/>
      <c r="FQ231" s="226"/>
      <c r="FR231" s="226"/>
      <c r="FS231" s="226"/>
      <c r="FT231" s="226"/>
      <c r="FU231" s="226"/>
      <c r="FV231" s="226"/>
      <c r="FW231" s="226"/>
      <c r="FX231" s="226"/>
      <c r="FY231" s="226"/>
      <c r="FZ231" s="226"/>
      <c r="GA231" s="226"/>
      <c r="GB231" s="226"/>
      <c r="GC231" s="226"/>
      <c r="GD231" s="226"/>
      <c r="GE231" s="226"/>
      <c r="GF231" s="226"/>
      <c r="GG231" s="226"/>
      <c r="GH231" s="226"/>
      <c r="GI231" s="226"/>
      <c r="GJ231" s="226"/>
      <c r="GK231" s="226"/>
      <c r="GL231" s="226"/>
      <c r="GM231" s="226"/>
      <c r="GN231" s="226"/>
      <c r="GO231" s="226"/>
      <c r="GP231" s="226"/>
      <c r="GQ231" s="226"/>
      <c r="GR231" s="226"/>
      <c r="GS231" s="226"/>
      <c r="GT231" s="226"/>
      <c r="GU231" s="226"/>
      <c r="GV231" s="226"/>
      <c r="GW231" s="226"/>
      <c r="GX231" s="226"/>
      <c r="GY231" s="226"/>
      <c r="GZ231" s="226"/>
      <c r="HA231" s="226"/>
      <c r="HB231" s="226"/>
      <c r="HC231" s="226"/>
      <c r="HD231" s="226"/>
      <c r="HE231" s="226"/>
      <c r="HF231" s="226"/>
      <c r="HG231" s="226"/>
      <c r="HH231" s="226"/>
      <c r="HI231" s="226"/>
      <c r="HJ231" s="226"/>
      <c r="HK231" s="226"/>
      <c r="HL231" s="226"/>
      <c r="HM231" s="226"/>
      <c r="HN231" s="226"/>
      <c r="HO231" s="226"/>
      <c r="HP231" s="226"/>
      <c r="HQ231" s="226"/>
      <c r="HR231" s="226"/>
      <c r="HS231" s="226"/>
      <c r="HT231" s="226"/>
      <c r="HU231" s="226"/>
      <c r="HV231" s="226"/>
      <c r="HW231" s="226"/>
      <c r="HX231" s="226"/>
      <c r="HY231" s="226"/>
      <c r="HZ231" s="226"/>
      <c r="IA231" s="226"/>
      <c r="IB231" s="226"/>
      <c r="IC231" s="226"/>
      <c r="ID231" s="226"/>
      <c r="IE231" s="226"/>
      <c r="IF231" s="226"/>
      <c r="IG231" s="226"/>
      <c r="IH231" s="226"/>
      <c r="II231" s="226"/>
      <c r="IJ231" s="226"/>
      <c r="IK231" s="226"/>
      <c r="IL231" s="226"/>
      <c r="IM231" s="226"/>
      <c r="IN231" s="226"/>
      <c r="IO231" s="226"/>
      <c r="IP231" s="226"/>
      <c r="IQ231" s="226"/>
      <c r="IR231" s="226"/>
      <c r="IS231" s="226"/>
      <c r="IT231" s="226"/>
      <c r="IU231" s="226"/>
      <c r="IV231" s="226"/>
      <c r="IW231" s="226"/>
    </row>
    <row r="232" spans="1:257" s="209" customFormat="1" ht="30" customHeight="1" x14ac:dyDescent="0.3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  <c r="BH232" s="226"/>
      <c r="BI232" s="226"/>
      <c r="BJ232" s="226"/>
      <c r="BK232" s="226"/>
      <c r="BL232" s="226"/>
      <c r="BM232" s="226"/>
      <c r="BN232" s="226"/>
      <c r="BO232" s="226"/>
      <c r="BP232" s="226"/>
      <c r="BQ232" s="226"/>
      <c r="BR232" s="226"/>
      <c r="BS232" s="226"/>
      <c r="BT232" s="226"/>
      <c r="BU232" s="226"/>
      <c r="BV232" s="226"/>
      <c r="BW232" s="226"/>
      <c r="BX232" s="226"/>
      <c r="BY232" s="226"/>
      <c r="BZ232" s="226"/>
      <c r="CA232" s="226"/>
      <c r="CB232" s="226"/>
      <c r="CC232" s="226"/>
      <c r="CD232" s="226"/>
      <c r="CE232" s="226"/>
      <c r="CF232" s="226"/>
      <c r="CG232" s="226"/>
      <c r="CH232" s="226"/>
      <c r="CI232" s="226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26"/>
      <c r="DR232" s="226"/>
      <c r="DS232" s="226"/>
      <c r="DT232" s="226"/>
      <c r="DU232" s="226"/>
      <c r="DV232" s="226"/>
      <c r="DW232" s="226"/>
      <c r="DX232" s="226"/>
      <c r="DY232" s="226"/>
      <c r="DZ232" s="226"/>
      <c r="EA232" s="226"/>
      <c r="EB232" s="226"/>
      <c r="EC232" s="226"/>
      <c r="ED232" s="226"/>
      <c r="EE232" s="226"/>
      <c r="EF232" s="226"/>
      <c r="EG232" s="226"/>
      <c r="EH232" s="226"/>
      <c r="EI232" s="226"/>
      <c r="EJ232" s="226"/>
      <c r="EK232" s="226"/>
      <c r="EL232" s="226"/>
      <c r="EM232" s="226"/>
      <c r="EN232" s="226"/>
      <c r="EO232" s="226"/>
      <c r="EP232" s="226"/>
      <c r="EQ232" s="226"/>
      <c r="ER232" s="226"/>
      <c r="ES232" s="226"/>
      <c r="ET232" s="226"/>
      <c r="EU232" s="226"/>
      <c r="EV232" s="226"/>
      <c r="EW232" s="226"/>
      <c r="EX232" s="226"/>
      <c r="EY232" s="226"/>
      <c r="EZ232" s="226"/>
      <c r="FA232" s="226"/>
      <c r="FB232" s="226"/>
      <c r="FC232" s="226"/>
      <c r="FD232" s="226"/>
      <c r="FE232" s="226"/>
      <c r="FF232" s="226"/>
      <c r="FG232" s="226"/>
      <c r="FH232" s="226"/>
      <c r="FI232" s="226"/>
      <c r="FJ232" s="226"/>
      <c r="FK232" s="226"/>
      <c r="FL232" s="226"/>
      <c r="FM232" s="226"/>
      <c r="FN232" s="226"/>
      <c r="FO232" s="226"/>
      <c r="FP232" s="226"/>
      <c r="FQ232" s="226"/>
      <c r="FR232" s="226"/>
      <c r="FS232" s="226"/>
      <c r="FT232" s="226"/>
      <c r="FU232" s="226"/>
      <c r="FV232" s="226"/>
      <c r="FW232" s="226"/>
      <c r="FX232" s="226"/>
      <c r="FY232" s="226"/>
      <c r="FZ232" s="226"/>
      <c r="GA232" s="226"/>
      <c r="GB232" s="226"/>
      <c r="GC232" s="226"/>
      <c r="GD232" s="226"/>
      <c r="GE232" s="226"/>
      <c r="GF232" s="226"/>
      <c r="GG232" s="226"/>
      <c r="GH232" s="226"/>
      <c r="GI232" s="226"/>
      <c r="GJ232" s="226"/>
      <c r="GK232" s="226"/>
      <c r="GL232" s="226"/>
      <c r="GM232" s="226"/>
      <c r="GN232" s="226"/>
      <c r="GO232" s="226"/>
      <c r="GP232" s="226"/>
      <c r="GQ232" s="226"/>
      <c r="GR232" s="226"/>
      <c r="GS232" s="226"/>
      <c r="GT232" s="226"/>
      <c r="GU232" s="226"/>
      <c r="GV232" s="226"/>
      <c r="GW232" s="226"/>
      <c r="GX232" s="226"/>
      <c r="GY232" s="226"/>
      <c r="GZ232" s="226"/>
      <c r="HA232" s="226"/>
      <c r="HB232" s="226"/>
      <c r="HC232" s="226"/>
      <c r="HD232" s="226"/>
      <c r="HE232" s="226"/>
      <c r="HF232" s="226"/>
      <c r="HG232" s="226"/>
      <c r="HH232" s="226"/>
      <c r="HI232" s="226"/>
      <c r="HJ232" s="226"/>
      <c r="HK232" s="226"/>
      <c r="HL232" s="226"/>
      <c r="HM232" s="226"/>
      <c r="HN232" s="226"/>
      <c r="HO232" s="226"/>
      <c r="HP232" s="226"/>
      <c r="HQ232" s="226"/>
      <c r="HR232" s="226"/>
      <c r="HS232" s="226"/>
      <c r="HT232" s="226"/>
      <c r="HU232" s="226"/>
      <c r="HV232" s="226"/>
      <c r="HW232" s="226"/>
      <c r="HX232" s="226"/>
      <c r="HY232" s="226"/>
      <c r="HZ232" s="226"/>
      <c r="IA232" s="226"/>
      <c r="IB232" s="226"/>
      <c r="IC232" s="226"/>
      <c r="ID232" s="226"/>
      <c r="IE232" s="226"/>
      <c r="IF232" s="226"/>
      <c r="IG232" s="226"/>
      <c r="IH232" s="226"/>
      <c r="II232" s="226"/>
      <c r="IJ232" s="226"/>
      <c r="IK232" s="226"/>
      <c r="IL232" s="226"/>
      <c r="IM232" s="226"/>
      <c r="IN232" s="226"/>
      <c r="IO232" s="226"/>
      <c r="IP232" s="226"/>
      <c r="IQ232" s="226"/>
      <c r="IR232" s="226"/>
      <c r="IS232" s="226"/>
      <c r="IT232" s="226"/>
      <c r="IU232" s="226"/>
      <c r="IV232" s="226"/>
      <c r="IW232" s="226"/>
    </row>
    <row r="233" spans="1:257" s="209" customFormat="1" ht="30" customHeight="1" x14ac:dyDescent="0.3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226"/>
      <c r="BF233" s="226"/>
      <c r="BG233" s="226"/>
      <c r="BH233" s="226"/>
      <c r="BI233" s="226"/>
      <c r="BJ233" s="226"/>
      <c r="BK233" s="226"/>
      <c r="BL233" s="226"/>
      <c r="BM233" s="226"/>
      <c r="BN233" s="226"/>
      <c r="BO233" s="226"/>
      <c r="BP233" s="226"/>
      <c r="BQ233" s="226"/>
      <c r="BR233" s="226"/>
      <c r="BS233" s="226"/>
      <c r="BT233" s="226"/>
      <c r="BU233" s="226"/>
      <c r="BV233" s="226"/>
      <c r="BW233" s="226"/>
      <c r="BX233" s="226"/>
      <c r="BY233" s="226"/>
      <c r="BZ233" s="226"/>
      <c r="CA233" s="226"/>
      <c r="CB233" s="226"/>
      <c r="CC233" s="226"/>
      <c r="CD233" s="226"/>
      <c r="CE233" s="226"/>
      <c r="CF233" s="226"/>
      <c r="CG233" s="226"/>
      <c r="CH233" s="226"/>
      <c r="CI233" s="226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26"/>
      <c r="DR233" s="226"/>
      <c r="DS233" s="226"/>
      <c r="DT233" s="226"/>
      <c r="DU233" s="226"/>
      <c r="DV233" s="226"/>
      <c r="DW233" s="226"/>
      <c r="DX233" s="226"/>
      <c r="DY233" s="226"/>
      <c r="DZ233" s="226"/>
      <c r="EA233" s="226"/>
      <c r="EB233" s="226"/>
      <c r="EC233" s="226"/>
      <c r="ED233" s="226"/>
      <c r="EE233" s="226"/>
      <c r="EF233" s="226"/>
      <c r="EG233" s="226"/>
      <c r="EH233" s="226"/>
      <c r="EI233" s="226"/>
      <c r="EJ233" s="226"/>
      <c r="EK233" s="226"/>
      <c r="EL233" s="226"/>
      <c r="EM233" s="226"/>
      <c r="EN233" s="226"/>
      <c r="EO233" s="226"/>
      <c r="EP233" s="226"/>
      <c r="EQ233" s="226"/>
      <c r="ER233" s="226"/>
      <c r="ES233" s="226"/>
      <c r="ET233" s="226"/>
      <c r="EU233" s="226"/>
      <c r="EV233" s="226"/>
      <c r="EW233" s="226"/>
      <c r="EX233" s="226"/>
      <c r="EY233" s="226"/>
      <c r="EZ233" s="226"/>
      <c r="FA233" s="226"/>
      <c r="FB233" s="226"/>
      <c r="FC233" s="226"/>
      <c r="FD233" s="226"/>
      <c r="FE233" s="226"/>
      <c r="FF233" s="226"/>
      <c r="FG233" s="226"/>
      <c r="FH233" s="226"/>
      <c r="FI233" s="226"/>
      <c r="FJ233" s="226"/>
      <c r="FK233" s="226"/>
      <c r="FL233" s="226"/>
      <c r="FM233" s="226"/>
      <c r="FN233" s="226"/>
      <c r="FO233" s="226"/>
      <c r="FP233" s="226"/>
      <c r="FQ233" s="226"/>
      <c r="FR233" s="226"/>
      <c r="FS233" s="226"/>
      <c r="FT233" s="226"/>
      <c r="FU233" s="226"/>
      <c r="FV233" s="226"/>
      <c r="FW233" s="226"/>
      <c r="FX233" s="226"/>
      <c r="FY233" s="226"/>
      <c r="FZ233" s="226"/>
      <c r="GA233" s="226"/>
      <c r="GB233" s="226"/>
      <c r="GC233" s="226"/>
      <c r="GD233" s="226"/>
      <c r="GE233" s="226"/>
      <c r="GF233" s="226"/>
      <c r="GG233" s="226"/>
      <c r="GH233" s="226"/>
      <c r="GI233" s="226"/>
      <c r="GJ233" s="226"/>
      <c r="GK233" s="226"/>
      <c r="GL233" s="226"/>
      <c r="GM233" s="226"/>
      <c r="GN233" s="226"/>
      <c r="GO233" s="226"/>
      <c r="GP233" s="226"/>
      <c r="GQ233" s="226"/>
      <c r="GR233" s="226"/>
      <c r="GS233" s="226"/>
      <c r="GT233" s="226"/>
      <c r="GU233" s="226"/>
      <c r="GV233" s="226"/>
      <c r="GW233" s="226"/>
      <c r="GX233" s="226"/>
      <c r="GY233" s="226"/>
      <c r="GZ233" s="226"/>
      <c r="HA233" s="226"/>
      <c r="HB233" s="226"/>
      <c r="HC233" s="226"/>
      <c r="HD233" s="226"/>
      <c r="HE233" s="226"/>
      <c r="HF233" s="226"/>
      <c r="HG233" s="226"/>
      <c r="HH233" s="226"/>
      <c r="HI233" s="226"/>
      <c r="HJ233" s="226"/>
      <c r="HK233" s="226"/>
      <c r="HL233" s="226"/>
      <c r="HM233" s="226"/>
      <c r="HN233" s="226"/>
      <c r="HO233" s="226"/>
      <c r="HP233" s="226"/>
      <c r="HQ233" s="226"/>
      <c r="HR233" s="226"/>
      <c r="HS233" s="226"/>
      <c r="HT233" s="226"/>
      <c r="HU233" s="226"/>
      <c r="HV233" s="226"/>
      <c r="HW233" s="226"/>
      <c r="HX233" s="226"/>
      <c r="HY233" s="226"/>
      <c r="HZ233" s="226"/>
      <c r="IA233" s="226"/>
      <c r="IB233" s="226"/>
      <c r="IC233" s="226"/>
      <c r="ID233" s="226"/>
      <c r="IE233" s="226"/>
      <c r="IF233" s="226"/>
      <c r="IG233" s="226"/>
      <c r="IH233" s="226"/>
      <c r="II233" s="226"/>
      <c r="IJ233" s="226"/>
      <c r="IK233" s="226"/>
      <c r="IL233" s="226"/>
      <c r="IM233" s="226"/>
      <c r="IN233" s="226"/>
      <c r="IO233" s="226"/>
      <c r="IP233" s="226"/>
      <c r="IQ233" s="226"/>
      <c r="IR233" s="226"/>
      <c r="IS233" s="226"/>
      <c r="IT233" s="226"/>
      <c r="IU233" s="226"/>
      <c r="IV233" s="226"/>
      <c r="IW233" s="226"/>
    </row>
    <row r="234" spans="1:257" s="209" customFormat="1" ht="30" customHeight="1" x14ac:dyDescent="0.3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226"/>
      <c r="BF234" s="226"/>
      <c r="BG234" s="226"/>
      <c r="BH234" s="226"/>
      <c r="BI234" s="226"/>
      <c r="BJ234" s="226"/>
      <c r="BK234" s="226"/>
      <c r="BL234" s="226"/>
      <c r="BM234" s="226"/>
      <c r="BN234" s="226"/>
      <c r="BO234" s="226"/>
      <c r="BP234" s="226"/>
      <c r="BQ234" s="226"/>
      <c r="BR234" s="226"/>
      <c r="BS234" s="226"/>
      <c r="BT234" s="226"/>
      <c r="BU234" s="226"/>
      <c r="BV234" s="226"/>
      <c r="BW234" s="226"/>
      <c r="BX234" s="226"/>
      <c r="BY234" s="226"/>
      <c r="BZ234" s="226"/>
      <c r="CA234" s="226"/>
      <c r="CB234" s="226"/>
      <c r="CC234" s="226"/>
      <c r="CD234" s="226"/>
      <c r="CE234" s="226"/>
      <c r="CF234" s="226"/>
      <c r="CG234" s="226"/>
      <c r="CH234" s="226"/>
      <c r="CI234" s="226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26"/>
      <c r="DR234" s="226"/>
      <c r="DS234" s="226"/>
      <c r="DT234" s="226"/>
      <c r="DU234" s="226"/>
      <c r="DV234" s="226"/>
      <c r="DW234" s="226"/>
      <c r="DX234" s="226"/>
      <c r="DY234" s="226"/>
      <c r="DZ234" s="226"/>
      <c r="EA234" s="226"/>
      <c r="EB234" s="226"/>
      <c r="EC234" s="226"/>
      <c r="ED234" s="226"/>
      <c r="EE234" s="226"/>
      <c r="EF234" s="226"/>
      <c r="EG234" s="226"/>
      <c r="EH234" s="226"/>
      <c r="EI234" s="226"/>
      <c r="EJ234" s="226"/>
      <c r="EK234" s="226"/>
      <c r="EL234" s="226"/>
      <c r="EM234" s="226"/>
      <c r="EN234" s="226"/>
      <c r="EO234" s="226"/>
      <c r="EP234" s="226"/>
      <c r="EQ234" s="226"/>
      <c r="ER234" s="226"/>
      <c r="ES234" s="226"/>
      <c r="ET234" s="226"/>
      <c r="EU234" s="226"/>
      <c r="EV234" s="226"/>
      <c r="EW234" s="226"/>
      <c r="EX234" s="226"/>
      <c r="EY234" s="226"/>
      <c r="EZ234" s="226"/>
      <c r="FA234" s="226"/>
      <c r="FB234" s="226"/>
      <c r="FC234" s="226"/>
      <c r="FD234" s="226"/>
      <c r="FE234" s="226"/>
      <c r="FF234" s="226"/>
      <c r="FG234" s="226"/>
      <c r="FH234" s="226"/>
      <c r="FI234" s="226"/>
      <c r="FJ234" s="226"/>
      <c r="FK234" s="226"/>
      <c r="FL234" s="226"/>
      <c r="FM234" s="226"/>
      <c r="FN234" s="226"/>
      <c r="FO234" s="226"/>
      <c r="FP234" s="226"/>
      <c r="FQ234" s="226"/>
      <c r="FR234" s="226"/>
      <c r="FS234" s="226"/>
      <c r="FT234" s="226"/>
      <c r="FU234" s="226"/>
      <c r="FV234" s="226"/>
      <c r="FW234" s="226"/>
      <c r="FX234" s="226"/>
      <c r="FY234" s="226"/>
      <c r="FZ234" s="226"/>
      <c r="GA234" s="226"/>
      <c r="GB234" s="226"/>
      <c r="GC234" s="226"/>
      <c r="GD234" s="226"/>
      <c r="GE234" s="226"/>
      <c r="GF234" s="226"/>
      <c r="GG234" s="226"/>
      <c r="GH234" s="226"/>
      <c r="GI234" s="226"/>
      <c r="GJ234" s="226"/>
      <c r="GK234" s="226"/>
      <c r="GL234" s="226"/>
      <c r="GM234" s="226"/>
      <c r="GN234" s="226"/>
      <c r="GO234" s="226"/>
      <c r="GP234" s="226"/>
      <c r="GQ234" s="226"/>
      <c r="GR234" s="226"/>
      <c r="GS234" s="226"/>
      <c r="GT234" s="226"/>
      <c r="GU234" s="226"/>
      <c r="GV234" s="226"/>
      <c r="GW234" s="226"/>
      <c r="GX234" s="226"/>
      <c r="GY234" s="226"/>
      <c r="GZ234" s="226"/>
      <c r="HA234" s="226"/>
      <c r="HB234" s="226"/>
      <c r="HC234" s="226"/>
      <c r="HD234" s="226"/>
      <c r="HE234" s="226"/>
      <c r="HF234" s="226"/>
      <c r="HG234" s="226"/>
      <c r="HH234" s="226"/>
      <c r="HI234" s="226"/>
      <c r="HJ234" s="226"/>
      <c r="HK234" s="226"/>
      <c r="HL234" s="226"/>
      <c r="HM234" s="226"/>
      <c r="HN234" s="226"/>
      <c r="HO234" s="226"/>
      <c r="HP234" s="226"/>
      <c r="HQ234" s="226"/>
      <c r="HR234" s="226"/>
      <c r="HS234" s="226"/>
      <c r="HT234" s="226"/>
      <c r="HU234" s="226"/>
      <c r="HV234" s="226"/>
      <c r="HW234" s="226"/>
      <c r="HX234" s="226"/>
      <c r="HY234" s="226"/>
      <c r="HZ234" s="226"/>
      <c r="IA234" s="226"/>
      <c r="IB234" s="226"/>
      <c r="IC234" s="226"/>
      <c r="ID234" s="226"/>
      <c r="IE234" s="226"/>
      <c r="IF234" s="226"/>
      <c r="IG234" s="226"/>
      <c r="IH234" s="226"/>
      <c r="II234" s="226"/>
      <c r="IJ234" s="226"/>
      <c r="IK234" s="226"/>
      <c r="IL234" s="226"/>
      <c r="IM234" s="226"/>
      <c r="IN234" s="226"/>
      <c r="IO234" s="226"/>
      <c r="IP234" s="226"/>
      <c r="IQ234" s="226"/>
      <c r="IR234" s="226"/>
      <c r="IS234" s="226"/>
      <c r="IT234" s="226"/>
      <c r="IU234" s="226"/>
      <c r="IV234" s="226"/>
      <c r="IW234" s="226"/>
    </row>
    <row r="235" spans="1:257" s="209" customFormat="1" ht="30" customHeight="1" x14ac:dyDescent="0.3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  <c r="BG235" s="226"/>
      <c r="BH235" s="226"/>
      <c r="BI235" s="226"/>
      <c r="BJ235" s="226"/>
      <c r="BK235" s="226"/>
      <c r="BL235" s="226"/>
      <c r="BM235" s="226"/>
      <c r="BN235" s="226"/>
      <c r="BO235" s="226"/>
      <c r="BP235" s="226"/>
      <c r="BQ235" s="226"/>
      <c r="BR235" s="226"/>
      <c r="BS235" s="226"/>
      <c r="BT235" s="226"/>
      <c r="BU235" s="226"/>
      <c r="BV235" s="226"/>
      <c r="BW235" s="226"/>
      <c r="BX235" s="226"/>
      <c r="BY235" s="226"/>
      <c r="BZ235" s="226"/>
      <c r="CA235" s="226"/>
      <c r="CB235" s="226"/>
      <c r="CC235" s="226"/>
      <c r="CD235" s="226"/>
      <c r="CE235" s="226"/>
      <c r="CF235" s="226"/>
      <c r="CG235" s="226"/>
      <c r="CH235" s="226"/>
      <c r="CI235" s="226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26"/>
      <c r="DR235" s="226"/>
      <c r="DS235" s="226"/>
      <c r="DT235" s="226"/>
      <c r="DU235" s="226"/>
      <c r="DV235" s="226"/>
      <c r="DW235" s="226"/>
      <c r="DX235" s="226"/>
      <c r="DY235" s="226"/>
      <c r="DZ235" s="226"/>
      <c r="EA235" s="226"/>
      <c r="EB235" s="226"/>
      <c r="EC235" s="226"/>
      <c r="ED235" s="226"/>
      <c r="EE235" s="226"/>
      <c r="EF235" s="226"/>
      <c r="EG235" s="226"/>
      <c r="EH235" s="226"/>
      <c r="EI235" s="226"/>
      <c r="EJ235" s="226"/>
      <c r="EK235" s="226"/>
      <c r="EL235" s="226"/>
      <c r="EM235" s="226"/>
      <c r="EN235" s="226"/>
      <c r="EO235" s="226"/>
      <c r="EP235" s="226"/>
      <c r="EQ235" s="226"/>
      <c r="ER235" s="226"/>
      <c r="ES235" s="226"/>
      <c r="ET235" s="226"/>
      <c r="EU235" s="226"/>
      <c r="EV235" s="226"/>
      <c r="EW235" s="226"/>
      <c r="EX235" s="226"/>
      <c r="EY235" s="226"/>
      <c r="EZ235" s="226"/>
      <c r="FA235" s="226"/>
      <c r="FB235" s="226"/>
      <c r="FC235" s="226"/>
      <c r="FD235" s="226"/>
      <c r="FE235" s="226"/>
      <c r="FF235" s="226"/>
      <c r="FG235" s="226"/>
      <c r="FH235" s="226"/>
      <c r="FI235" s="226"/>
      <c r="FJ235" s="226"/>
      <c r="FK235" s="226"/>
      <c r="FL235" s="226"/>
      <c r="FM235" s="226"/>
      <c r="FN235" s="226"/>
      <c r="FO235" s="226"/>
      <c r="FP235" s="226"/>
      <c r="FQ235" s="226"/>
      <c r="FR235" s="226"/>
      <c r="FS235" s="226"/>
      <c r="FT235" s="226"/>
      <c r="FU235" s="226"/>
      <c r="FV235" s="226"/>
      <c r="FW235" s="226"/>
      <c r="FX235" s="226"/>
      <c r="FY235" s="226"/>
      <c r="FZ235" s="226"/>
      <c r="GA235" s="226"/>
      <c r="GB235" s="226"/>
      <c r="GC235" s="226"/>
      <c r="GD235" s="226"/>
      <c r="GE235" s="226"/>
      <c r="GF235" s="226"/>
      <c r="GG235" s="226"/>
      <c r="GH235" s="226"/>
      <c r="GI235" s="226"/>
      <c r="GJ235" s="226"/>
      <c r="GK235" s="226"/>
      <c r="GL235" s="226"/>
      <c r="GM235" s="226"/>
      <c r="GN235" s="226"/>
      <c r="GO235" s="226"/>
      <c r="GP235" s="226"/>
      <c r="GQ235" s="226"/>
      <c r="GR235" s="226"/>
      <c r="GS235" s="226"/>
      <c r="GT235" s="226"/>
      <c r="GU235" s="226"/>
      <c r="GV235" s="226"/>
      <c r="GW235" s="226"/>
      <c r="GX235" s="226"/>
      <c r="GY235" s="226"/>
      <c r="GZ235" s="226"/>
      <c r="HA235" s="226"/>
      <c r="HB235" s="226"/>
      <c r="HC235" s="226"/>
      <c r="HD235" s="226"/>
      <c r="HE235" s="226"/>
      <c r="HF235" s="226"/>
      <c r="HG235" s="226"/>
      <c r="HH235" s="226"/>
      <c r="HI235" s="226"/>
      <c r="HJ235" s="226"/>
      <c r="HK235" s="226"/>
      <c r="HL235" s="226"/>
      <c r="HM235" s="226"/>
      <c r="HN235" s="226"/>
      <c r="HO235" s="226"/>
      <c r="HP235" s="226"/>
      <c r="HQ235" s="226"/>
      <c r="HR235" s="226"/>
      <c r="HS235" s="226"/>
      <c r="HT235" s="226"/>
      <c r="HU235" s="226"/>
      <c r="HV235" s="226"/>
      <c r="HW235" s="226"/>
      <c r="HX235" s="226"/>
      <c r="HY235" s="226"/>
      <c r="HZ235" s="226"/>
      <c r="IA235" s="226"/>
      <c r="IB235" s="226"/>
      <c r="IC235" s="226"/>
      <c r="ID235" s="226"/>
      <c r="IE235" s="226"/>
      <c r="IF235" s="226"/>
      <c r="IG235" s="226"/>
      <c r="IH235" s="226"/>
      <c r="II235" s="226"/>
      <c r="IJ235" s="226"/>
      <c r="IK235" s="226"/>
      <c r="IL235" s="226"/>
      <c r="IM235" s="226"/>
      <c r="IN235" s="226"/>
      <c r="IO235" s="226"/>
      <c r="IP235" s="226"/>
      <c r="IQ235" s="226"/>
      <c r="IR235" s="226"/>
      <c r="IS235" s="226"/>
      <c r="IT235" s="226"/>
      <c r="IU235" s="226"/>
      <c r="IV235" s="226"/>
      <c r="IW235" s="226"/>
    </row>
    <row r="236" spans="1:257" s="209" customFormat="1" ht="30" customHeight="1" x14ac:dyDescent="0.3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226"/>
      <c r="BE236" s="226"/>
      <c r="BF236" s="226"/>
      <c r="BG236" s="226"/>
      <c r="BH236" s="226"/>
      <c r="BI236" s="226"/>
      <c r="BJ236" s="226"/>
      <c r="BK236" s="226"/>
      <c r="BL236" s="226"/>
      <c r="BM236" s="226"/>
      <c r="BN236" s="226"/>
      <c r="BO236" s="226"/>
      <c r="BP236" s="226"/>
      <c r="BQ236" s="226"/>
      <c r="BR236" s="226"/>
      <c r="BS236" s="226"/>
      <c r="BT236" s="226"/>
      <c r="BU236" s="226"/>
      <c r="BV236" s="226"/>
      <c r="BW236" s="226"/>
      <c r="BX236" s="226"/>
      <c r="BY236" s="226"/>
      <c r="BZ236" s="226"/>
      <c r="CA236" s="226"/>
      <c r="CB236" s="226"/>
      <c r="CC236" s="226"/>
      <c r="CD236" s="226"/>
      <c r="CE236" s="226"/>
      <c r="CF236" s="226"/>
      <c r="CG236" s="226"/>
      <c r="CH236" s="226"/>
      <c r="CI236" s="226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26"/>
      <c r="DR236" s="226"/>
      <c r="DS236" s="226"/>
      <c r="DT236" s="226"/>
      <c r="DU236" s="226"/>
      <c r="DV236" s="226"/>
      <c r="DW236" s="226"/>
      <c r="DX236" s="226"/>
      <c r="DY236" s="226"/>
      <c r="DZ236" s="226"/>
      <c r="EA236" s="226"/>
      <c r="EB236" s="226"/>
      <c r="EC236" s="226"/>
      <c r="ED236" s="226"/>
      <c r="EE236" s="226"/>
      <c r="EF236" s="226"/>
      <c r="EG236" s="226"/>
      <c r="EH236" s="226"/>
      <c r="EI236" s="226"/>
      <c r="EJ236" s="226"/>
      <c r="EK236" s="226"/>
      <c r="EL236" s="226"/>
      <c r="EM236" s="226"/>
      <c r="EN236" s="226"/>
      <c r="EO236" s="226"/>
      <c r="EP236" s="226"/>
      <c r="EQ236" s="226"/>
      <c r="ER236" s="226"/>
      <c r="ES236" s="226"/>
      <c r="ET236" s="226"/>
      <c r="EU236" s="226"/>
      <c r="EV236" s="226"/>
      <c r="EW236" s="226"/>
      <c r="EX236" s="226"/>
      <c r="EY236" s="226"/>
      <c r="EZ236" s="226"/>
      <c r="FA236" s="226"/>
      <c r="FB236" s="226"/>
      <c r="FC236" s="226"/>
      <c r="FD236" s="226"/>
      <c r="FE236" s="226"/>
      <c r="FF236" s="226"/>
      <c r="FG236" s="226"/>
      <c r="FH236" s="226"/>
      <c r="FI236" s="226"/>
      <c r="FJ236" s="226"/>
      <c r="FK236" s="226"/>
      <c r="FL236" s="226"/>
      <c r="FM236" s="226"/>
      <c r="FN236" s="226"/>
      <c r="FO236" s="226"/>
      <c r="FP236" s="226"/>
      <c r="FQ236" s="226"/>
      <c r="FR236" s="226"/>
      <c r="FS236" s="226"/>
      <c r="FT236" s="226"/>
      <c r="FU236" s="226"/>
      <c r="FV236" s="226"/>
      <c r="FW236" s="226"/>
      <c r="FX236" s="226"/>
      <c r="FY236" s="226"/>
      <c r="FZ236" s="226"/>
      <c r="GA236" s="226"/>
      <c r="GB236" s="226"/>
      <c r="GC236" s="226"/>
      <c r="GD236" s="226"/>
      <c r="GE236" s="226"/>
      <c r="GF236" s="226"/>
      <c r="GG236" s="226"/>
      <c r="GH236" s="226"/>
      <c r="GI236" s="226"/>
      <c r="GJ236" s="226"/>
      <c r="GK236" s="226"/>
      <c r="GL236" s="226"/>
      <c r="GM236" s="226"/>
      <c r="GN236" s="226"/>
      <c r="GO236" s="226"/>
      <c r="GP236" s="226"/>
      <c r="GQ236" s="226"/>
      <c r="GR236" s="226"/>
      <c r="GS236" s="226"/>
      <c r="GT236" s="226"/>
      <c r="GU236" s="226"/>
      <c r="GV236" s="226"/>
      <c r="GW236" s="226"/>
      <c r="GX236" s="226"/>
      <c r="GY236" s="226"/>
      <c r="GZ236" s="226"/>
      <c r="HA236" s="226"/>
      <c r="HB236" s="226"/>
      <c r="HC236" s="226"/>
      <c r="HD236" s="226"/>
      <c r="HE236" s="226"/>
      <c r="HF236" s="226"/>
      <c r="HG236" s="226"/>
      <c r="HH236" s="226"/>
      <c r="HI236" s="226"/>
      <c r="HJ236" s="226"/>
      <c r="HK236" s="226"/>
      <c r="HL236" s="226"/>
      <c r="HM236" s="226"/>
      <c r="HN236" s="226"/>
      <c r="HO236" s="226"/>
      <c r="HP236" s="226"/>
      <c r="HQ236" s="226"/>
      <c r="HR236" s="226"/>
      <c r="HS236" s="226"/>
      <c r="HT236" s="226"/>
      <c r="HU236" s="226"/>
      <c r="HV236" s="226"/>
      <c r="HW236" s="226"/>
      <c r="HX236" s="226"/>
      <c r="HY236" s="226"/>
      <c r="HZ236" s="226"/>
      <c r="IA236" s="226"/>
      <c r="IB236" s="226"/>
      <c r="IC236" s="226"/>
      <c r="ID236" s="226"/>
      <c r="IE236" s="226"/>
      <c r="IF236" s="226"/>
      <c r="IG236" s="226"/>
      <c r="IH236" s="226"/>
      <c r="II236" s="226"/>
      <c r="IJ236" s="226"/>
      <c r="IK236" s="226"/>
      <c r="IL236" s="226"/>
      <c r="IM236" s="226"/>
      <c r="IN236" s="226"/>
      <c r="IO236" s="226"/>
      <c r="IP236" s="226"/>
      <c r="IQ236" s="226"/>
      <c r="IR236" s="226"/>
      <c r="IS236" s="226"/>
      <c r="IT236" s="226"/>
      <c r="IU236" s="226"/>
      <c r="IV236" s="226"/>
      <c r="IW236" s="226"/>
    </row>
    <row r="237" spans="1:257" s="209" customFormat="1" ht="30" customHeight="1" x14ac:dyDescent="0.3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226"/>
      <c r="BF237" s="226"/>
      <c r="BG237" s="226"/>
      <c r="BH237" s="226"/>
      <c r="BI237" s="226"/>
      <c r="BJ237" s="226"/>
      <c r="BK237" s="226"/>
      <c r="BL237" s="226"/>
      <c r="BM237" s="226"/>
      <c r="BN237" s="226"/>
      <c r="BO237" s="226"/>
      <c r="BP237" s="226"/>
      <c r="BQ237" s="226"/>
      <c r="BR237" s="226"/>
      <c r="BS237" s="226"/>
      <c r="BT237" s="226"/>
      <c r="BU237" s="226"/>
      <c r="BV237" s="226"/>
      <c r="BW237" s="226"/>
      <c r="BX237" s="226"/>
      <c r="BY237" s="226"/>
      <c r="BZ237" s="226"/>
      <c r="CA237" s="226"/>
      <c r="CB237" s="226"/>
      <c r="CC237" s="226"/>
      <c r="CD237" s="226"/>
      <c r="CE237" s="226"/>
      <c r="CF237" s="226"/>
      <c r="CG237" s="226"/>
      <c r="CH237" s="226"/>
      <c r="CI237" s="226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26"/>
      <c r="DR237" s="226"/>
      <c r="DS237" s="226"/>
      <c r="DT237" s="226"/>
      <c r="DU237" s="226"/>
      <c r="DV237" s="226"/>
      <c r="DW237" s="226"/>
      <c r="DX237" s="226"/>
      <c r="DY237" s="226"/>
      <c r="DZ237" s="226"/>
      <c r="EA237" s="226"/>
      <c r="EB237" s="226"/>
      <c r="EC237" s="226"/>
      <c r="ED237" s="226"/>
      <c r="EE237" s="226"/>
      <c r="EF237" s="226"/>
      <c r="EG237" s="226"/>
      <c r="EH237" s="226"/>
      <c r="EI237" s="226"/>
      <c r="EJ237" s="226"/>
      <c r="EK237" s="226"/>
      <c r="EL237" s="226"/>
      <c r="EM237" s="226"/>
      <c r="EN237" s="226"/>
      <c r="EO237" s="226"/>
      <c r="EP237" s="226"/>
      <c r="EQ237" s="226"/>
      <c r="ER237" s="226"/>
      <c r="ES237" s="226"/>
      <c r="ET237" s="226"/>
      <c r="EU237" s="226"/>
      <c r="EV237" s="226"/>
      <c r="EW237" s="226"/>
      <c r="EX237" s="226"/>
      <c r="EY237" s="226"/>
      <c r="EZ237" s="226"/>
      <c r="FA237" s="226"/>
      <c r="FB237" s="226"/>
      <c r="FC237" s="226"/>
      <c r="FD237" s="226"/>
      <c r="FE237" s="226"/>
      <c r="FF237" s="226"/>
      <c r="FG237" s="226"/>
      <c r="FH237" s="226"/>
      <c r="FI237" s="226"/>
      <c r="FJ237" s="226"/>
      <c r="FK237" s="226"/>
      <c r="FL237" s="226"/>
      <c r="FM237" s="226"/>
      <c r="FN237" s="226"/>
      <c r="FO237" s="226"/>
      <c r="FP237" s="226"/>
      <c r="FQ237" s="226"/>
      <c r="FR237" s="226"/>
      <c r="FS237" s="226"/>
      <c r="FT237" s="226"/>
      <c r="FU237" s="226"/>
      <c r="FV237" s="226"/>
      <c r="FW237" s="226"/>
      <c r="FX237" s="226"/>
      <c r="FY237" s="226"/>
      <c r="FZ237" s="226"/>
      <c r="GA237" s="226"/>
      <c r="GB237" s="226"/>
      <c r="GC237" s="226"/>
      <c r="GD237" s="226"/>
      <c r="GE237" s="226"/>
      <c r="GF237" s="226"/>
      <c r="GG237" s="226"/>
      <c r="GH237" s="226"/>
      <c r="GI237" s="226"/>
      <c r="GJ237" s="226"/>
      <c r="GK237" s="226"/>
      <c r="GL237" s="226"/>
      <c r="GM237" s="226"/>
      <c r="GN237" s="226"/>
      <c r="GO237" s="226"/>
      <c r="GP237" s="226"/>
      <c r="GQ237" s="226"/>
      <c r="GR237" s="226"/>
      <c r="GS237" s="226"/>
      <c r="GT237" s="226"/>
      <c r="GU237" s="226"/>
      <c r="GV237" s="226"/>
      <c r="GW237" s="226"/>
      <c r="GX237" s="226"/>
      <c r="GY237" s="226"/>
      <c r="GZ237" s="226"/>
      <c r="HA237" s="226"/>
      <c r="HB237" s="226"/>
      <c r="HC237" s="226"/>
      <c r="HD237" s="226"/>
      <c r="HE237" s="226"/>
      <c r="HF237" s="226"/>
      <c r="HG237" s="226"/>
      <c r="HH237" s="226"/>
      <c r="HI237" s="226"/>
      <c r="HJ237" s="226"/>
      <c r="HK237" s="226"/>
      <c r="HL237" s="226"/>
      <c r="HM237" s="226"/>
      <c r="HN237" s="226"/>
      <c r="HO237" s="226"/>
      <c r="HP237" s="226"/>
      <c r="HQ237" s="226"/>
      <c r="HR237" s="226"/>
      <c r="HS237" s="226"/>
      <c r="HT237" s="226"/>
      <c r="HU237" s="226"/>
      <c r="HV237" s="226"/>
      <c r="HW237" s="226"/>
      <c r="HX237" s="226"/>
      <c r="HY237" s="226"/>
      <c r="HZ237" s="226"/>
      <c r="IA237" s="226"/>
      <c r="IB237" s="226"/>
      <c r="IC237" s="226"/>
      <c r="ID237" s="226"/>
      <c r="IE237" s="226"/>
      <c r="IF237" s="226"/>
      <c r="IG237" s="226"/>
      <c r="IH237" s="226"/>
      <c r="II237" s="226"/>
      <c r="IJ237" s="226"/>
      <c r="IK237" s="226"/>
      <c r="IL237" s="226"/>
      <c r="IM237" s="226"/>
      <c r="IN237" s="226"/>
      <c r="IO237" s="226"/>
      <c r="IP237" s="226"/>
      <c r="IQ237" s="226"/>
      <c r="IR237" s="226"/>
      <c r="IS237" s="226"/>
      <c r="IT237" s="226"/>
      <c r="IU237" s="226"/>
      <c r="IV237" s="226"/>
      <c r="IW237" s="226"/>
    </row>
    <row r="238" spans="1:257" s="209" customFormat="1" ht="30" customHeight="1" x14ac:dyDescent="0.3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226"/>
      <c r="AR238" s="226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C238" s="226"/>
      <c r="BD238" s="226"/>
      <c r="BE238" s="226"/>
      <c r="BF238" s="226"/>
      <c r="BG238" s="226"/>
      <c r="BH238" s="226"/>
      <c r="BI238" s="226"/>
      <c r="BJ238" s="226"/>
      <c r="BK238" s="226"/>
      <c r="BL238" s="226"/>
      <c r="BM238" s="226"/>
      <c r="BN238" s="226"/>
      <c r="BO238" s="226"/>
      <c r="BP238" s="226"/>
      <c r="BQ238" s="226"/>
      <c r="BR238" s="226"/>
      <c r="BS238" s="226"/>
      <c r="BT238" s="226"/>
      <c r="BU238" s="226"/>
      <c r="BV238" s="226"/>
      <c r="BW238" s="226"/>
      <c r="BX238" s="226"/>
      <c r="BY238" s="226"/>
      <c r="BZ238" s="226"/>
      <c r="CA238" s="226"/>
      <c r="CB238" s="226"/>
      <c r="CC238" s="226"/>
      <c r="CD238" s="226"/>
      <c r="CE238" s="226"/>
      <c r="CF238" s="226"/>
      <c r="CG238" s="226"/>
      <c r="CH238" s="226"/>
      <c r="CI238" s="226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26"/>
      <c r="DR238" s="226"/>
      <c r="DS238" s="226"/>
      <c r="DT238" s="226"/>
      <c r="DU238" s="226"/>
      <c r="DV238" s="226"/>
      <c r="DW238" s="226"/>
      <c r="DX238" s="226"/>
      <c r="DY238" s="226"/>
      <c r="DZ238" s="226"/>
      <c r="EA238" s="226"/>
      <c r="EB238" s="226"/>
      <c r="EC238" s="226"/>
      <c r="ED238" s="226"/>
      <c r="EE238" s="226"/>
      <c r="EF238" s="226"/>
      <c r="EG238" s="226"/>
      <c r="EH238" s="226"/>
      <c r="EI238" s="226"/>
      <c r="EJ238" s="226"/>
      <c r="EK238" s="226"/>
      <c r="EL238" s="226"/>
      <c r="EM238" s="226"/>
      <c r="EN238" s="226"/>
      <c r="EO238" s="226"/>
      <c r="EP238" s="226"/>
      <c r="EQ238" s="226"/>
      <c r="ER238" s="226"/>
      <c r="ES238" s="226"/>
      <c r="ET238" s="226"/>
      <c r="EU238" s="226"/>
      <c r="EV238" s="226"/>
      <c r="EW238" s="226"/>
      <c r="EX238" s="226"/>
      <c r="EY238" s="226"/>
      <c r="EZ238" s="226"/>
      <c r="FA238" s="226"/>
      <c r="FB238" s="226"/>
      <c r="FC238" s="226"/>
      <c r="FD238" s="226"/>
      <c r="FE238" s="226"/>
      <c r="FF238" s="226"/>
      <c r="FG238" s="226"/>
      <c r="FH238" s="226"/>
      <c r="FI238" s="226"/>
      <c r="FJ238" s="226"/>
      <c r="FK238" s="226"/>
      <c r="FL238" s="226"/>
      <c r="FM238" s="226"/>
      <c r="FN238" s="226"/>
      <c r="FO238" s="226"/>
      <c r="FP238" s="226"/>
      <c r="FQ238" s="226"/>
      <c r="FR238" s="226"/>
      <c r="FS238" s="226"/>
      <c r="FT238" s="226"/>
      <c r="FU238" s="226"/>
      <c r="FV238" s="226"/>
      <c r="FW238" s="226"/>
      <c r="FX238" s="226"/>
      <c r="FY238" s="226"/>
      <c r="FZ238" s="226"/>
      <c r="GA238" s="226"/>
      <c r="GB238" s="226"/>
      <c r="GC238" s="226"/>
      <c r="GD238" s="226"/>
      <c r="GE238" s="226"/>
      <c r="GF238" s="226"/>
      <c r="GG238" s="226"/>
      <c r="GH238" s="226"/>
      <c r="GI238" s="226"/>
      <c r="GJ238" s="226"/>
      <c r="GK238" s="226"/>
      <c r="GL238" s="226"/>
      <c r="GM238" s="226"/>
      <c r="GN238" s="226"/>
      <c r="GO238" s="226"/>
      <c r="GP238" s="226"/>
      <c r="GQ238" s="226"/>
      <c r="GR238" s="226"/>
      <c r="GS238" s="226"/>
      <c r="GT238" s="226"/>
      <c r="GU238" s="226"/>
      <c r="GV238" s="226"/>
      <c r="GW238" s="226"/>
      <c r="GX238" s="226"/>
      <c r="GY238" s="226"/>
      <c r="GZ238" s="226"/>
      <c r="HA238" s="226"/>
      <c r="HB238" s="226"/>
      <c r="HC238" s="226"/>
      <c r="HD238" s="226"/>
      <c r="HE238" s="226"/>
      <c r="HF238" s="226"/>
      <c r="HG238" s="226"/>
      <c r="HH238" s="226"/>
      <c r="HI238" s="226"/>
      <c r="HJ238" s="226"/>
      <c r="HK238" s="226"/>
      <c r="HL238" s="226"/>
      <c r="HM238" s="226"/>
      <c r="HN238" s="226"/>
      <c r="HO238" s="226"/>
      <c r="HP238" s="226"/>
      <c r="HQ238" s="226"/>
      <c r="HR238" s="226"/>
      <c r="HS238" s="226"/>
      <c r="HT238" s="226"/>
      <c r="HU238" s="226"/>
      <c r="HV238" s="226"/>
      <c r="HW238" s="226"/>
      <c r="HX238" s="226"/>
      <c r="HY238" s="226"/>
      <c r="HZ238" s="226"/>
      <c r="IA238" s="226"/>
      <c r="IB238" s="226"/>
      <c r="IC238" s="226"/>
      <c r="ID238" s="226"/>
      <c r="IE238" s="226"/>
      <c r="IF238" s="226"/>
      <c r="IG238" s="226"/>
      <c r="IH238" s="226"/>
      <c r="II238" s="226"/>
      <c r="IJ238" s="226"/>
      <c r="IK238" s="226"/>
      <c r="IL238" s="226"/>
      <c r="IM238" s="226"/>
      <c r="IN238" s="226"/>
      <c r="IO238" s="226"/>
      <c r="IP238" s="226"/>
      <c r="IQ238" s="226"/>
      <c r="IR238" s="226"/>
      <c r="IS238" s="226"/>
      <c r="IT238" s="226"/>
      <c r="IU238" s="226"/>
      <c r="IV238" s="226"/>
      <c r="IW238" s="226"/>
    </row>
    <row r="239" spans="1:257" s="209" customFormat="1" ht="30" customHeight="1" x14ac:dyDescent="0.3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226"/>
      <c r="BF239" s="226"/>
      <c r="BG239" s="226"/>
      <c r="BH239" s="226"/>
      <c r="BI239" s="226"/>
      <c r="BJ239" s="226"/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6"/>
      <c r="CC239" s="226"/>
      <c r="CD239" s="226"/>
      <c r="CE239" s="226"/>
      <c r="CF239" s="226"/>
      <c r="CG239" s="226"/>
      <c r="CH239" s="226"/>
      <c r="CI239" s="226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26"/>
      <c r="DR239" s="226"/>
      <c r="DS239" s="226"/>
      <c r="DT239" s="226"/>
      <c r="DU239" s="226"/>
      <c r="DV239" s="226"/>
      <c r="DW239" s="226"/>
      <c r="DX239" s="226"/>
      <c r="DY239" s="226"/>
      <c r="DZ239" s="226"/>
      <c r="EA239" s="226"/>
      <c r="EB239" s="226"/>
      <c r="EC239" s="226"/>
      <c r="ED239" s="226"/>
      <c r="EE239" s="226"/>
      <c r="EF239" s="226"/>
      <c r="EG239" s="226"/>
      <c r="EH239" s="226"/>
      <c r="EI239" s="226"/>
      <c r="EJ239" s="226"/>
      <c r="EK239" s="226"/>
      <c r="EL239" s="226"/>
      <c r="EM239" s="226"/>
      <c r="EN239" s="226"/>
      <c r="EO239" s="226"/>
      <c r="EP239" s="226"/>
      <c r="EQ239" s="226"/>
      <c r="ER239" s="226"/>
      <c r="ES239" s="226"/>
      <c r="ET239" s="226"/>
      <c r="EU239" s="226"/>
      <c r="EV239" s="226"/>
      <c r="EW239" s="226"/>
      <c r="EX239" s="226"/>
      <c r="EY239" s="226"/>
      <c r="EZ239" s="226"/>
      <c r="FA239" s="226"/>
      <c r="FB239" s="226"/>
      <c r="FC239" s="226"/>
      <c r="FD239" s="226"/>
      <c r="FE239" s="226"/>
      <c r="FF239" s="226"/>
      <c r="FG239" s="226"/>
      <c r="FH239" s="226"/>
      <c r="FI239" s="226"/>
      <c r="FJ239" s="226"/>
      <c r="FK239" s="226"/>
      <c r="FL239" s="226"/>
      <c r="FM239" s="226"/>
      <c r="FN239" s="226"/>
      <c r="FO239" s="226"/>
      <c r="FP239" s="226"/>
      <c r="FQ239" s="226"/>
      <c r="FR239" s="226"/>
      <c r="FS239" s="226"/>
      <c r="FT239" s="226"/>
      <c r="FU239" s="226"/>
      <c r="FV239" s="226"/>
      <c r="FW239" s="226"/>
      <c r="FX239" s="226"/>
      <c r="FY239" s="226"/>
      <c r="FZ239" s="226"/>
      <c r="GA239" s="226"/>
      <c r="GB239" s="226"/>
      <c r="GC239" s="226"/>
      <c r="GD239" s="226"/>
      <c r="GE239" s="226"/>
      <c r="GF239" s="226"/>
      <c r="GG239" s="226"/>
      <c r="GH239" s="226"/>
      <c r="GI239" s="226"/>
      <c r="GJ239" s="226"/>
      <c r="GK239" s="226"/>
      <c r="GL239" s="226"/>
      <c r="GM239" s="226"/>
      <c r="GN239" s="226"/>
      <c r="GO239" s="226"/>
      <c r="GP239" s="226"/>
      <c r="GQ239" s="226"/>
      <c r="GR239" s="226"/>
      <c r="GS239" s="226"/>
      <c r="GT239" s="226"/>
      <c r="GU239" s="226"/>
      <c r="GV239" s="226"/>
      <c r="GW239" s="226"/>
      <c r="GX239" s="226"/>
      <c r="GY239" s="226"/>
      <c r="GZ239" s="226"/>
      <c r="HA239" s="226"/>
      <c r="HB239" s="226"/>
      <c r="HC239" s="226"/>
      <c r="HD239" s="226"/>
      <c r="HE239" s="226"/>
      <c r="HF239" s="226"/>
      <c r="HG239" s="226"/>
      <c r="HH239" s="226"/>
      <c r="HI239" s="226"/>
      <c r="HJ239" s="226"/>
      <c r="HK239" s="226"/>
      <c r="HL239" s="226"/>
      <c r="HM239" s="226"/>
      <c r="HN239" s="226"/>
      <c r="HO239" s="226"/>
      <c r="HP239" s="226"/>
      <c r="HQ239" s="226"/>
      <c r="HR239" s="226"/>
      <c r="HS239" s="226"/>
      <c r="HT239" s="226"/>
      <c r="HU239" s="226"/>
      <c r="HV239" s="226"/>
      <c r="HW239" s="226"/>
      <c r="HX239" s="226"/>
      <c r="HY239" s="226"/>
      <c r="HZ239" s="226"/>
      <c r="IA239" s="226"/>
      <c r="IB239" s="226"/>
      <c r="IC239" s="226"/>
      <c r="ID239" s="226"/>
      <c r="IE239" s="226"/>
      <c r="IF239" s="226"/>
      <c r="IG239" s="226"/>
      <c r="IH239" s="226"/>
      <c r="II239" s="226"/>
      <c r="IJ239" s="226"/>
      <c r="IK239" s="226"/>
      <c r="IL239" s="226"/>
      <c r="IM239" s="226"/>
      <c r="IN239" s="226"/>
      <c r="IO239" s="226"/>
      <c r="IP239" s="226"/>
      <c r="IQ239" s="226"/>
      <c r="IR239" s="226"/>
      <c r="IS239" s="226"/>
      <c r="IT239" s="226"/>
      <c r="IU239" s="226"/>
      <c r="IV239" s="226"/>
      <c r="IW239" s="226"/>
    </row>
    <row r="240" spans="1:257" s="209" customFormat="1" ht="30" customHeight="1" x14ac:dyDescent="0.3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226"/>
      <c r="BF240" s="226"/>
      <c r="BG240" s="226"/>
      <c r="BH240" s="226"/>
      <c r="BI240" s="226"/>
      <c r="BJ240" s="226"/>
      <c r="BK240" s="226"/>
      <c r="BL240" s="226"/>
      <c r="BM240" s="226"/>
      <c r="BN240" s="226"/>
      <c r="BO240" s="226"/>
      <c r="BP240" s="226"/>
      <c r="BQ240" s="226"/>
      <c r="BR240" s="226"/>
      <c r="BS240" s="226"/>
      <c r="BT240" s="226"/>
      <c r="BU240" s="226"/>
      <c r="BV240" s="226"/>
      <c r="BW240" s="226"/>
      <c r="BX240" s="226"/>
      <c r="BY240" s="226"/>
      <c r="BZ240" s="226"/>
      <c r="CA240" s="226"/>
      <c r="CB240" s="226"/>
      <c r="CC240" s="226"/>
      <c r="CD240" s="226"/>
      <c r="CE240" s="226"/>
      <c r="CF240" s="226"/>
      <c r="CG240" s="226"/>
      <c r="CH240" s="226"/>
      <c r="CI240" s="226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26"/>
      <c r="DR240" s="226"/>
      <c r="DS240" s="226"/>
      <c r="DT240" s="226"/>
      <c r="DU240" s="226"/>
      <c r="DV240" s="226"/>
      <c r="DW240" s="226"/>
      <c r="DX240" s="226"/>
      <c r="DY240" s="226"/>
      <c r="DZ240" s="226"/>
      <c r="EA240" s="226"/>
      <c r="EB240" s="226"/>
      <c r="EC240" s="226"/>
      <c r="ED240" s="226"/>
      <c r="EE240" s="226"/>
      <c r="EF240" s="226"/>
      <c r="EG240" s="226"/>
      <c r="EH240" s="226"/>
      <c r="EI240" s="226"/>
      <c r="EJ240" s="226"/>
      <c r="EK240" s="226"/>
      <c r="EL240" s="226"/>
      <c r="EM240" s="226"/>
      <c r="EN240" s="226"/>
      <c r="EO240" s="226"/>
      <c r="EP240" s="226"/>
      <c r="EQ240" s="226"/>
      <c r="ER240" s="226"/>
      <c r="ES240" s="226"/>
      <c r="ET240" s="226"/>
      <c r="EU240" s="226"/>
      <c r="EV240" s="226"/>
      <c r="EW240" s="226"/>
      <c r="EX240" s="226"/>
      <c r="EY240" s="226"/>
      <c r="EZ240" s="226"/>
      <c r="FA240" s="226"/>
      <c r="FB240" s="226"/>
      <c r="FC240" s="226"/>
      <c r="FD240" s="226"/>
      <c r="FE240" s="226"/>
      <c r="FF240" s="226"/>
      <c r="FG240" s="226"/>
      <c r="FH240" s="226"/>
      <c r="FI240" s="226"/>
      <c r="FJ240" s="226"/>
      <c r="FK240" s="226"/>
      <c r="FL240" s="226"/>
      <c r="FM240" s="226"/>
      <c r="FN240" s="226"/>
      <c r="FO240" s="226"/>
      <c r="FP240" s="226"/>
      <c r="FQ240" s="226"/>
      <c r="FR240" s="226"/>
      <c r="FS240" s="226"/>
      <c r="FT240" s="226"/>
      <c r="FU240" s="226"/>
      <c r="FV240" s="226"/>
      <c r="FW240" s="226"/>
      <c r="FX240" s="226"/>
      <c r="FY240" s="226"/>
      <c r="FZ240" s="226"/>
      <c r="GA240" s="226"/>
      <c r="GB240" s="226"/>
      <c r="GC240" s="226"/>
      <c r="GD240" s="226"/>
      <c r="GE240" s="226"/>
      <c r="GF240" s="226"/>
      <c r="GG240" s="226"/>
      <c r="GH240" s="226"/>
      <c r="GI240" s="226"/>
      <c r="GJ240" s="226"/>
      <c r="GK240" s="226"/>
      <c r="GL240" s="226"/>
      <c r="GM240" s="226"/>
      <c r="GN240" s="226"/>
      <c r="GO240" s="226"/>
      <c r="GP240" s="226"/>
      <c r="GQ240" s="226"/>
      <c r="GR240" s="226"/>
      <c r="GS240" s="226"/>
      <c r="GT240" s="226"/>
      <c r="GU240" s="226"/>
      <c r="GV240" s="226"/>
      <c r="GW240" s="226"/>
      <c r="GX240" s="226"/>
      <c r="GY240" s="226"/>
      <c r="GZ240" s="226"/>
      <c r="HA240" s="226"/>
      <c r="HB240" s="226"/>
      <c r="HC240" s="226"/>
      <c r="HD240" s="226"/>
      <c r="HE240" s="226"/>
      <c r="HF240" s="226"/>
      <c r="HG240" s="226"/>
      <c r="HH240" s="226"/>
      <c r="HI240" s="226"/>
      <c r="HJ240" s="226"/>
      <c r="HK240" s="226"/>
      <c r="HL240" s="226"/>
      <c r="HM240" s="226"/>
      <c r="HN240" s="226"/>
      <c r="HO240" s="226"/>
      <c r="HP240" s="226"/>
      <c r="HQ240" s="226"/>
      <c r="HR240" s="226"/>
      <c r="HS240" s="226"/>
      <c r="HT240" s="226"/>
      <c r="HU240" s="226"/>
      <c r="HV240" s="226"/>
      <c r="HW240" s="226"/>
      <c r="HX240" s="226"/>
      <c r="HY240" s="226"/>
      <c r="HZ240" s="226"/>
      <c r="IA240" s="226"/>
      <c r="IB240" s="226"/>
      <c r="IC240" s="226"/>
      <c r="ID240" s="226"/>
      <c r="IE240" s="226"/>
      <c r="IF240" s="226"/>
      <c r="IG240" s="226"/>
      <c r="IH240" s="226"/>
      <c r="II240" s="226"/>
      <c r="IJ240" s="226"/>
      <c r="IK240" s="226"/>
      <c r="IL240" s="226"/>
      <c r="IM240" s="226"/>
      <c r="IN240" s="226"/>
      <c r="IO240" s="226"/>
      <c r="IP240" s="226"/>
      <c r="IQ240" s="226"/>
      <c r="IR240" s="226"/>
      <c r="IS240" s="226"/>
      <c r="IT240" s="226"/>
      <c r="IU240" s="226"/>
      <c r="IV240" s="226"/>
      <c r="IW240" s="226"/>
    </row>
    <row r="241" spans="1:257" s="209" customFormat="1" ht="30" customHeight="1" x14ac:dyDescent="0.3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226"/>
      <c r="BF241" s="226"/>
      <c r="BG241" s="226"/>
      <c r="BH241" s="226"/>
      <c r="BI241" s="226"/>
      <c r="BJ241" s="226"/>
      <c r="BK241" s="226"/>
      <c r="BL241" s="226"/>
      <c r="BM241" s="226"/>
      <c r="BN241" s="226"/>
      <c r="BO241" s="226"/>
      <c r="BP241" s="226"/>
      <c r="BQ241" s="226"/>
      <c r="BR241" s="226"/>
      <c r="BS241" s="226"/>
      <c r="BT241" s="226"/>
      <c r="BU241" s="226"/>
      <c r="BV241" s="226"/>
      <c r="BW241" s="226"/>
      <c r="BX241" s="226"/>
      <c r="BY241" s="226"/>
      <c r="BZ241" s="226"/>
      <c r="CA241" s="226"/>
      <c r="CB241" s="226"/>
      <c r="CC241" s="226"/>
      <c r="CD241" s="226"/>
      <c r="CE241" s="226"/>
      <c r="CF241" s="226"/>
      <c r="CG241" s="226"/>
      <c r="CH241" s="226"/>
      <c r="CI241" s="226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26"/>
      <c r="DR241" s="226"/>
      <c r="DS241" s="226"/>
      <c r="DT241" s="226"/>
      <c r="DU241" s="226"/>
      <c r="DV241" s="226"/>
      <c r="DW241" s="226"/>
      <c r="DX241" s="226"/>
      <c r="DY241" s="226"/>
      <c r="DZ241" s="226"/>
      <c r="EA241" s="226"/>
      <c r="EB241" s="226"/>
      <c r="EC241" s="226"/>
      <c r="ED241" s="226"/>
      <c r="EE241" s="226"/>
      <c r="EF241" s="226"/>
      <c r="EG241" s="226"/>
      <c r="EH241" s="226"/>
      <c r="EI241" s="226"/>
      <c r="EJ241" s="226"/>
      <c r="EK241" s="226"/>
      <c r="EL241" s="226"/>
      <c r="EM241" s="226"/>
      <c r="EN241" s="226"/>
      <c r="EO241" s="226"/>
      <c r="EP241" s="226"/>
      <c r="EQ241" s="226"/>
      <c r="ER241" s="226"/>
      <c r="ES241" s="226"/>
      <c r="ET241" s="226"/>
      <c r="EU241" s="226"/>
      <c r="EV241" s="226"/>
      <c r="EW241" s="226"/>
      <c r="EX241" s="226"/>
      <c r="EY241" s="226"/>
      <c r="EZ241" s="226"/>
      <c r="FA241" s="226"/>
      <c r="FB241" s="226"/>
      <c r="FC241" s="226"/>
      <c r="FD241" s="226"/>
      <c r="FE241" s="226"/>
      <c r="FF241" s="226"/>
      <c r="FG241" s="226"/>
      <c r="FH241" s="226"/>
      <c r="FI241" s="226"/>
      <c r="FJ241" s="226"/>
      <c r="FK241" s="226"/>
      <c r="FL241" s="226"/>
      <c r="FM241" s="226"/>
      <c r="FN241" s="226"/>
      <c r="FO241" s="226"/>
      <c r="FP241" s="226"/>
      <c r="FQ241" s="226"/>
      <c r="FR241" s="226"/>
      <c r="FS241" s="226"/>
      <c r="FT241" s="226"/>
      <c r="FU241" s="226"/>
      <c r="FV241" s="226"/>
      <c r="FW241" s="226"/>
      <c r="FX241" s="226"/>
      <c r="FY241" s="226"/>
      <c r="FZ241" s="226"/>
      <c r="GA241" s="226"/>
      <c r="GB241" s="226"/>
      <c r="GC241" s="226"/>
      <c r="GD241" s="226"/>
      <c r="GE241" s="226"/>
      <c r="GF241" s="226"/>
      <c r="GG241" s="226"/>
      <c r="GH241" s="226"/>
      <c r="GI241" s="226"/>
      <c r="GJ241" s="226"/>
      <c r="GK241" s="226"/>
      <c r="GL241" s="226"/>
      <c r="GM241" s="226"/>
      <c r="GN241" s="226"/>
      <c r="GO241" s="226"/>
      <c r="GP241" s="226"/>
      <c r="GQ241" s="226"/>
      <c r="GR241" s="226"/>
      <c r="GS241" s="226"/>
      <c r="GT241" s="226"/>
      <c r="GU241" s="226"/>
      <c r="GV241" s="226"/>
      <c r="GW241" s="226"/>
      <c r="GX241" s="226"/>
      <c r="GY241" s="226"/>
      <c r="GZ241" s="226"/>
      <c r="HA241" s="226"/>
      <c r="HB241" s="226"/>
      <c r="HC241" s="226"/>
      <c r="HD241" s="226"/>
      <c r="HE241" s="226"/>
      <c r="HF241" s="226"/>
      <c r="HG241" s="226"/>
      <c r="HH241" s="226"/>
      <c r="HI241" s="226"/>
      <c r="HJ241" s="226"/>
      <c r="HK241" s="226"/>
      <c r="HL241" s="226"/>
      <c r="HM241" s="226"/>
      <c r="HN241" s="226"/>
      <c r="HO241" s="226"/>
      <c r="HP241" s="226"/>
      <c r="HQ241" s="226"/>
      <c r="HR241" s="226"/>
      <c r="HS241" s="226"/>
      <c r="HT241" s="226"/>
      <c r="HU241" s="226"/>
      <c r="HV241" s="226"/>
      <c r="HW241" s="226"/>
      <c r="HX241" s="226"/>
      <c r="HY241" s="226"/>
      <c r="HZ241" s="226"/>
      <c r="IA241" s="226"/>
      <c r="IB241" s="226"/>
      <c r="IC241" s="226"/>
      <c r="ID241" s="226"/>
      <c r="IE241" s="226"/>
      <c r="IF241" s="226"/>
      <c r="IG241" s="226"/>
      <c r="IH241" s="226"/>
      <c r="II241" s="226"/>
      <c r="IJ241" s="226"/>
      <c r="IK241" s="226"/>
      <c r="IL241" s="226"/>
      <c r="IM241" s="226"/>
      <c r="IN241" s="226"/>
      <c r="IO241" s="226"/>
      <c r="IP241" s="226"/>
      <c r="IQ241" s="226"/>
      <c r="IR241" s="226"/>
      <c r="IS241" s="226"/>
      <c r="IT241" s="226"/>
      <c r="IU241" s="226"/>
      <c r="IV241" s="226"/>
      <c r="IW241" s="226"/>
    </row>
    <row r="242" spans="1:257" s="209" customFormat="1" ht="30" customHeight="1" x14ac:dyDescent="0.3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6"/>
      <c r="AY242" s="226"/>
      <c r="AZ242" s="226"/>
      <c r="BA242" s="226"/>
      <c r="BB242" s="226"/>
      <c r="BC242" s="226"/>
      <c r="BD242" s="226"/>
      <c r="BE242" s="226"/>
      <c r="BF242" s="226"/>
      <c r="BG242" s="226"/>
      <c r="BH242" s="226"/>
      <c r="BI242" s="226"/>
      <c r="BJ242" s="226"/>
      <c r="BK242" s="226"/>
      <c r="BL242" s="226"/>
      <c r="BM242" s="226"/>
      <c r="BN242" s="226"/>
      <c r="BO242" s="226"/>
      <c r="BP242" s="226"/>
      <c r="BQ242" s="226"/>
      <c r="BR242" s="226"/>
      <c r="BS242" s="226"/>
      <c r="BT242" s="226"/>
      <c r="BU242" s="226"/>
      <c r="BV242" s="226"/>
      <c r="BW242" s="226"/>
      <c r="BX242" s="226"/>
      <c r="BY242" s="226"/>
      <c r="BZ242" s="226"/>
      <c r="CA242" s="226"/>
      <c r="CB242" s="226"/>
      <c r="CC242" s="226"/>
      <c r="CD242" s="226"/>
      <c r="CE242" s="226"/>
      <c r="CF242" s="226"/>
      <c r="CG242" s="226"/>
      <c r="CH242" s="226"/>
      <c r="CI242" s="226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26"/>
      <c r="DR242" s="226"/>
      <c r="DS242" s="226"/>
      <c r="DT242" s="226"/>
      <c r="DU242" s="226"/>
      <c r="DV242" s="226"/>
      <c r="DW242" s="226"/>
      <c r="DX242" s="226"/>
      <c r="DY242" s="226"/>
      <c r="DZ242" s="226"/>
      <c r="EA242" s="226"/>
      <c r="EB242" s="226"/>
      <c r="EC242" s="226"/>
      <c r="ED242" s="226"/>
      <c r="EE242" s="226"/>
      <c r="EF242" s="226"/>
      <c r="EG242" s="226"/>
      <c r="EH242" s="226"/>
      <c r="EI242" s="226"/>
      <c r="EJ242" s="226"/>
      <c r="EK242" s="226"/>
      <c r="EL242" s="226"/>
      <c r="EM242" s="226"/>
      <c r="EN242" s="226"/>
      <c r="EO242" s="226"/>
      <c r="EP242" s="226"/>
      <c r="EQ242" s="226"/>
      <c r="ER242" s="226"/>
      <c r="ES242" s="226"/>
      <c r="ET242" s="226"/>
      <c r="EU242" s="226"/>
      <c r="EV242" s="226"/>
      <c r="EW242" s="226"/>
      <c r="EX242" s="226"/>
      <c r="EY242" s="226"/>
      <c r="EZ242" s="226"/>
      <c r="FA242" s="226"/>
      <c r="FB242" s="226"/>
      <c r="FC242" s="226"/>
      <c r="FD242" s="226"/>
      <c r="FE242" s="226"/>
      <c r="FF242" s="226"/>
      <c r="FG242" s="226"/>
      <c r="FH242" s="226"/>
      <c r="FI242" s="226"/>
      <c r="FJ242" s="226"/>
      <c r="FK242" s="226"/>
      <c r="FL242" s="226"/>
      <c r="FM242" s="226"/>
      <c r="FN242" s="226"/>
      <c r="FO242" s="226"/>
      <c r="FP242" s="226"/>
      <c r="FQ242" s="226"/>
      <c r="FR242" s="226"/>
      <c r="FS242" s="226"/>
      <c r="FT242" s="226"/>
      <c r="FU242" s="226"/>
      <c r="FV242" s="226"/>
      <c r="FW242" s="226"/>
      <c r="FX242" s="226"/>
      <c r="FY242" s="226"/>
      <c r="FZ242" s="226"/>
      <c r="GA242" s="226"/>
      <c r="GB242" s="226"/>
      <c r="GC242" s="226"/>
      <c r="GD242" s="226"/>
      <c r="GE242" s="226"/>
      <c r="GF242" s="226"/>
      <c r="GG242" s="226"/>
      <c r="GH242" s="226"/>
      <c r="GI242" s="226"/>
      <c r="GJ242" s="226"/>
      <c r="GK242" s="226"/>
      <c r="GL242" s="226"/>
      <c r="GM242" s="226"/>
      <c r="GN242" s="226"/>
      <c r="GO242" s="226"/>
      <c r="GP242" s="226"/>
      <c r="GQ242" s="226"/>
      <c r="GR242" s="226"/>
      <c r="GS242" s="226"/>
      <c r="GT242" s="226"/>
      <c r="GU242" s="226"/>
      <c r="GV242" s="226"/>
      <c r="GW242" s="226"/>
      <c r="GX242" s="226"/>
      <c r="GY242" s="226"/>
      <c r="GZ242" s="226"/>
      <c r="HA242" s="226"/>
      <c r="HB242" s="226"/>
      <c r="HC242" s="226"/>
      <c r="HD242" s="226"/>
      <c r="HE242" s="226"/>
      <c r="HF242" s="226"/>
      <c r="HG242" s="226"/>
      <c r="HH242" s="226"/>
      <c r="HI242" s="226"/>
      <c r="HJ242" s="226"/>
      <c r="HK242" s="226"/>
      <c r="HL242" s="226"/>
      <c r="HM242" s="226"/>
      <c r="HN242" s="226"/>
      <c r="HO242" s="226"/>
      <c r="HP242" s="226"/>
      <c r="HQ242" s="226"/>
      <c r="HR242" s="226"/>
      <c r="HS242" s="226"/>
      <c r="HT242" s="226"/>
      <c r="HU242" s="226"/>
      <c r="HV242" s="226"/>
      <c r="HW242" s="226"/>
      <c r="HX242" s="226"/>
      <c r="HY242" s="226"/>
      <c r="HZ242" s="226"/>
      <c r="IA242" s="226"/>
      <c r="IB242" s="226"/>
      <c r="IC242" s="226"/>
      <c r="ID242" s="226"/>
      <c r="IE242" s="226"/>
      <c r="IF242" s="226"/>
      <c r="IG242" s="226"/>
      <c r="IH242" s="226"/>
      <c r="II242" s="226"/>
      <c r="IJ242" s="226"/>
      <c r="IK242" s="226"/>
      <c r="IL242" s="226"/>
      <c r="IM242" s="226"/>
      <c r="IN242" s="226"/>
      <c r="IO242" s="226"/>
      <c r="IP242" s="226"/>
      <c r="IQ242" s="226"/>
      <c r="IR242" s="226"/>
      <c r="IS242" s="226"/>
      <c r="IT242" s="226"/>
      <c r="IU242" s="226"/>
      <c r="IV242" s="226"/>
      <c r="IW242" s="226"/>
    </row>
    <row r="243" spans="1:257" s="209" customFormat="1" ht="30" customHeight="1" x14ac:dyDescent="0.3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6"/>
      <c r="BC243" s="226"/>
      <c r="BD243" s="226"/>
      <c r="BE243" s="226"/>
      <c r="BF243" s="226"/>
      <c r="BG243" s="226"/>
      <c r="BH243" s="226"/>
      <c r="BI243" s="226"/>
      <c r="BJ243" s="226"/>
      <c r="BK243" s="226"/>
      <c r="BL243" s="226"/>
      <c r="BM243" s="226"/>
      <c r="BN243" s="226"/>
      <c r="BO243" s="226"/>
      <c r="BP243" s="226"/>
      <c r="BQ243" s="226"/>
      <c r="BR243" s="226"/>
      <c r="BS243" s="226"/>
      <c r="BT243" s="226"/>
      <c r="BU243" s="226"/>
      <c r="BV243" s="226"/>
      <c r="BW243" s="226"/>
      <c r="BX243" s="226"/>
      <c r="BY243" s="226"/>
      <c r="BZ243" s="226"/>
      <c r="CA243" s="226"/>
      <c r="CB243" s="226"/>
      <c r="CC243" s="226"/>
      <c r="CD243" s="226"/>
      <c r="CE243" s="226"/>
      <c r="CF243" s="226"/>
      <c r="CG243" s="226"/>
      <c r="CH243" s="226"/>
      <c r="CI243" s="226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26"/>
      <c r="DR243" s="226"/>
      <c r="DS243" s="226"/>
      <c r="DT243" s="226"/>
      <c r="DU243" s="226"/>
      <c r="DV243" s="226"/>
      <c r="DW243" s="226"/>
      <c r="DX243" s="226"/>
      <c r="DY243" s="226"/>
      <c r="DZ243" s="226"/>
      <c r="EA243" s="226"/>
      <c r="EB243" s="226"/>
      <c r="EC243" s="226"/>
      <c r="ED243" s="226"/>
      <c r="EE243" s="226"/>
      <c r="EF243" s="226"/>
      <c r="EG243" s="226"/>
      <c r="EH243" s="226"/>
      <c r="EI243" s="226"/>
      <c r="EJ243" s="226"/>
      <c r="EK243" s="226"/>
      <c r="EL243" s="226"/>
      <c r="EM243" s="226"/>
      <c r="EN243" s="226"/>
      <c r="EO243" s="226"/>
      <c r="EP243" s="226"/>
      <c r="EQ243" s="226"/>
      <c r="ER243" s="226"/>
      <c r="ES243" s="226"/>
      <c r="ET243" s="226"/>
      <c r="EU243" s="226"/>
      <c r="EV243" s="226"/>
      <c r="EW243" s="226"/>
      <c r="EX243" s="226"/>
      <c r="EY243" s="226"/>
      <c r="EZ243" s="226"/>
      <c r="FA243" s="226"/>
      <c r="FB243" s="226"/>
      <c r="FC243" s="226"/>
      <c r="FD243" s="226"/>
      <c r="FE243" s="226"/>
      <c r="FF243" s="226"/>
      <c r="FG243" s="226"/>
      <c r="FH243" s="226"/>
      <c r="FI243" s="226"/>
      <c r="FJ243" s="226"/>
      <c r="FK243" s="226"/>
      <c r="FL243" s="226"/>
      <c r="FM243" s="226"/>
      <c r="FN243" s="226"/>
      <c r="FO243" s="226"/>
      <c r="FP243" s="226"/>
      <c r="FQ243" s="226"/>
      <c r="FR243" s="226"/>
      <c r="FS243" s="226"/>
      <c r="FT243" s="226"/>
      <c r="FU243" s="226"/>
      <c r="FV243" s="226"/>
      <c r="FW243" s="226"/>
      <c r="FX243" s="226"/>
      <c r="FY243" s="226"/>
      <c r="FZ243" s="226"/>
      <c r="GA243" s="226"/>
      <c r="GB243" s="226"/>
      <c r="GC243" s="226"/>
      <c r="GD243" s="226"/>
      <c r="GE243" s="226"/>
      <c r="GF243" s="226"/>
      <c r="GG243" s="226"/>
      <c r="GH243" s="226"/>
      <c r="GI243" s="226"/>
      <c r="GJ243" s="226"/>
      <c r="GK243" s="226"/>
      <c r="GL243" s="226"/>
      <c r="GM243" s="226"/>
      <c r="GN243" s="226"/>
      <c r="GO243" s="226"/>
      <c r="GP243" s="226"/>
      <c r="GQ243" s="226"/>
      <c r="GR243" s="226"/>
      <c r="GS243" s="226"/>
      <c r="GT243" s="226"/>
      <c r="GU243" s="226"/>
      <c r="GV243" s="226"/>
      <c r="GW243" s="226"/>
      <c r="GX243" s="226"/>
      <c r="GY243" s="226"/>
      <c r="GZ243" s="226"/>
      <c r="HA243" s="226"/>
      <c r="HB243" s="226"/>
      <c r="HC243" s="226"/>
      <c r="HD243" s="226"/>
      <c r="HE243" s="226"/>
      <c r="HF243" s="226"/>
      <c r="HG243" s="226"/>
      <c r="HH243" s="226"/>
      <c r="HI243" s="226"/>
      <c r="HJ243" s="226"/>
      <c r="HK243" s="226"/>
      <c r="HL243" s="226"/>
      <c r="HM243" s="226"/>
      <c r="HN243" s="226"/>
      <c r="HO243" s="226"/>
      <c r="HP243" s="226"/>
      <c r="HQ243" s="226"/>
      <c r="HR243" s="226"/>
      <c r="HS243" s="226"/>
      <c r="HT243" s="226"/>
      <c r="HU243" s="226"/>
      <c r="HV243" s="226"/>
      <c r="HW243" s="226"/>
      <c r="HX243" s="226"/>
      <c r="HY243" s="226"/>
      <c r="HZ243" s="226"/>
      <c r="IA243" s="226"/>
      <c r="IB243" s="226"/>
      <c r="IC243" s="226"/>
      <c r="ID243" s="226"/>
      <c r="IE243" s="226"/>
      <c r="IF243" s="226"/>
      <c r="IG243" s="226"/>
      <c r="IH243" s="226"/>
      <c r="II243" s="226"/>
      <c r="IJ243" s="226"/>
      <c r="IK243" s="226"/>
      <c r="IL243" s="226"/>
      <c r="IM243" s="226"/>
      <c r="IN243" s="226"/>
      <c r="IO243" s="226"/>
      <c r="IP243" s="226"/>
      <c r="IQ243" s="226"/>
      <c r="IR243" s="226"/>
      <c r="IS243" s="226"/>
      <c r="IT243" s="226"/>
      <c r="IU243" s="226"/>
      <c r="IV243" s="226"/>
      <c r="IW243" s="226"/>
    </row>
    <row r="244" spans="1:257" s="209" customFormat="1" ht="30" customHeight="1" x14ac:dyDescent="0.3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  <c r="AR244" s="226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6"/>
      <c r="BD244" s="226"/>
      <c r="BE244" s="226"/>
      <c r="BF244" s="226"/>
      <c r="BG244" s="226"/>
      <c r="BH244" s="226"/>
      <c r="BI244" s="226"/>
      <c r="BJ244" s="226"/>
      <c r="BK244" s="226"/>
      <c r="BL244" s="226"/>
      <c r="BM244" s="226"/>
      <c r="BN244" s="226"/>
      <c r="BO244" s="226"/>
      <c r="BP244" s="226"/>
      <c r="BQ244" s="226"/>
      <c r="BR244" s="226"/>
      <c r="BS244" s="226"/>
      <c r="BT244" s="226"/>
      <c r="BU244" s="226"/>
      <c r="BV244" s="226"/>
      <c r="BW244" s="226"/>
      <c r="BX244" s="226"/>
      <c r="BY244" s="226"/>
      <c r="BZ244" s="226"/>
      <c r="CA244" s="226"/>
      <c r="CB244" s="226"/>
      <c r="CC244" s="226"/>
      <c r="CD244" s="226"/>
      <c r="CE244" s="226"/>
      <c r="CF244" s="226"/>
      <c r="CG244" s="226"/>
      <c r="CH244" s="226"/>
      <c r="CI244" s="226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26"/>
      <c r="DR244" s="226"/>
      <c r="DS244" s="226"/>
      <c r="DT244" s="226"/>
      <c r="DU244" s="226"/>
      <c r="DV244" s="226"/>
      <c r="DW244" s="226"/>
      <c r="DX244" s="226"/>
      <c r="DY244" s="226"/>
      <c r="DZ244" s="226"/>
      <c r="EA244" s="226"/>
      <c r="EB244" s="226"/>
      <c r="EC244" s="226"/>
      <c r="ED244" s="226"/>
      <c r="EE244" s="226"/>
      <c r="EF244" s="226"/>
      <c r="EG244" s="226"/>
      <c r="EH244" s="226"/>
      <c r="EI244" s="226"/>
      <c r="EJ244" s="226"/>
      <c r="EK244" s="226"/>
      <c r="EL244" s="226"/>
      <c r="EM244" s="226"/>
      <c r="EN244" s="226"/>
      <c r="EO244" s="226"/>
      <c r="EP244" s="226"/>
      <c r="EQ244" s="226"/>
      <c r="ER244" s="226"/>
      <c r="ES244" s="226"/>
      <c r="ET244" s="226"/>
      <c r="EU244" s="226"/>
      <c r="EV244" s="226"/>
      <c r="EW244" s="226"/>
      <c r="EX244" s="226"/>
      <c r="EY244" s="226"/>
      <c r="EZ244" s="226"/>
      <c r="FA244" s="226"/>
      <c r="FB244" s="226"/>
      <c r="FC244" s="226"/>
      <c r="FD244" s="226"/>
      <c r="FE244" s="226"/>
      <c r="FF244" s="226"/>
      <c r="FG244" s="226"/>
      <c r="FH244" s="226"/>
      <c r="FI244" s="226"/>
      <c r="FJ244" s="226"/>
      <c r="FK244" s="226"/>
      <c r="FL244" s="226"/>
      <c r="FM244" s="226"/>
      <c r="FN244" s="226"/>
      <c r="FO244" s="226"/>
      <c r="FP244" s="226"/>
      <c r="FQ244" s="226"/>
      <c r="FR244" s="226"/>
      <c r="FS244" s="226"/>
      <c r="FT244" s="226"/>
      <c r="FU244" s="226"/>
      <c r="FV244" s="226"/>
      <c r="FW244" s="226"/>
      <c r="FX244" s="226"/>
      <c r="FY244" s="226"/>
      <c r="FZ244" s="226"/>
      <c r="GA244" s="226"/>
      <c r="GB244" s="226"/>
      <c r="GC244" s="226"/>
      <c r="GD244" s="226"/>
      <c r="GE244" s="226"/>
      <c r="GF244" s="226"/>
      <c r="GG244" s="226"/>
      <c r="GH244" s="226"/>
      <c r="GI244" s="226"/>
      <c r="GJ244" s="226"/>
      <c r="GK244" s="226"/>
      <c r="GL244" s="226"/>
      <c r="GM244" s="226"/>
      <c r="GN244" s="226"/>
      <c r="GO244" s="226"/>
      <c r="GP244" s="226"/>
      <c r="GQ244" s="226"/>
      <c r="GR244" s="226"/>
      <c r="GS244" s="226"/>
      <c r="GT244" s="226"/>
      <c r="GU244" s="226"/>
      <c r="GV244" s="226"/>
      <c r="GW244" s="226"/>
      <c r="GX244" s="226"/>
      <c r="GY244" s="226"/>
      <c r="GZ244" s="226"/>
      <c r="HA244" s="226"/>
      <c r="HB244" s="226"/>
      <c r="HC244" s="226"/>
      <c r="HD244" s="226"/>
      <c r="HE244" s="226"/>
      <c r="HF244" s="226"/>
      <c r="HG244" s="226"/>
      <c r="HH244" s="226"/>
      <c r="HI244" s="226"/>
      <c r="HJ244" s="226"/>
      <c r="HK244" s="226"/>
      <c r="HL244" s="226"/>
      <c r="HM244" s="226"/>
      <c r="HN244" s="226"/>
      <c r="HO244" s="226"/>
      <c r="HP244" s="226"/>
      <c r="HQ244" s="226"/>
      <c r="HR244" s="226"/>
      <c r="HS244" s="226"/>
      <c r="HT244" s="226"/>
      <c r="HU244" s="226"/>
      <c r="HV244" s="226"/>
      <c r="HW244" s="226"/>
      <c r="HX244" s="226"/>
      <c r="HY244" s="226"/>
      <c r="HZ244" s="226"/>
      <c r="IA244" s="226"/>
      <c r="IB244" s="226"/>
      <c r="IC244" s="226"/>
      <c r="ID244" s="226"/>
      <c r="IE244" s="226"/>
      <c r="IF244" s="226"/>
      <c r="IG244" s="226"/>
      <c r="IH244" s="226"/>
      <c r="II244" s="226"/>
      <c r="IJ244" s="226"/>
      <c r="IK244" s="226"/>
      <c r="IL244" s="226"/>
      <c r="IM244" s="226"/>
      <c r="IN244" s="226"/>
      <c r="IO244" s="226"/>
      <c r="IP244" s="226"/>
      <c r="IQ244" s="226"/>
      <c r="IR244" s="226"/>
      <c r="IS244" s="226"/>
      <c r="IT244" s="226"/>
      <c r="IU244" s="226"/>
      <c r="IV244" s="226"/>
      <c r="IW244" s="226"/>
    </row>
    <row r="245" spans="1:257" s="209" customFormat="1" ht="30" customHeight="1" x14ac:dyDescent="0.3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C245" s="226"/>
      <c r="BD245" s="226"/>
      <c r="BE245" s="226"/>
      <c r="BF245" s="226"/>
      <c r="BG245" s="226"/>
      <c r="BH245" s="226"/>
      <c r="BI245" s="226"/>
      <c r="BJ245" s="226"/>
      <c r="BK245" s="226"/>
      <c r="BL245" s="226"/>
      <c r="BM245" s="226"/>
      <c r="BN245" s="226"/>
      <c r="BO245" s="226"/>
      <c r="BP245" s="226"/>
      <c r="BQ245" s="226"/>
      <c r="BR245" s="226"/>
      <c r="BS245" s="226"/>
      <c r="BT245" s="226"/>
      <c r="BU245" s="226"/>
      <c r="BV245" s="226"/>
      <c r="BW245" s="226"/>
      <c r="BX245" s="226"/>
      <c r="BY245" s="226"/>
      <c r="BZ245" s="226"/>
      <c r="CA245" s="226"/>
      <c r="CB245" s="226"/>
      <c r="CC245" s="226"/>
      <c r="CD245" s="226"/>
      <c r="CE245" s="226"/>
      <c r="CF245" s="226"/>
      <c r="CG245" s="226"/>
      <c r="CH245" s="226"/>
      <c r="CI245" s="226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26"/>
      <c r="DR245" s="226"/>
      <c r="DS245" s="226"/>
      <c r="DT245" s="226"/>
      <c r="DU245" s="226"/>
      <c r="DV245" s="226"/>
      <c r="DW245" s="226"/>
      <c r="DX245" s="226"/>
      <c r="DY245" s="226"/>
      <c r="DZ245" s="226"/>
      <c r="EA245" s="226"/>
      <c r="EB245" s="226"/>
      <c r="EC245" s="226"/>
      <c r="ED245" s="226"/>
      <c r="EE245" s="226"/>
      <c r="EF245" s="226"/>
      <c r="EG245" s="226"/>
      <c r="EH245" s="226"/>
      <c r="EI245" s="226"/>
      <c r="EJ245" s="226"/>
      <c r="EK245" s="226"/>
      <c r="EL245" s="226"/>
      <c r="EM245" s="226"/>
      <c r="EN245" s="226"/>
      <c r="EO245" s="226"/>
      <c r="EP245" s="226"/>
      <c r="EQ245" s="226"/>
      <c r="ER245" s="226"/>
      <c r="ES245" s="226"/>
      <c r="ET245" s="226"/>
      <c r="EU245" s="226"/>
      <c r="EV245" s="226"/>
      <c r="EW245" s="226"/>
      <c r="EX245" s="226"/>
      <c r="EY245" s="226"/>
      <c r="EZ245" s="226"/>
      <c r="FA245" s="226"/>
      <c r="FB245" s="226"/>
      <c r="FC245" s="226"/>
      <c r="FD245" s="226"/>
      <c r="FE245" s="226"/>
      <c r="FF245" s="226"/>
      <c r="FG245" s="226"/>
      <c r="FH245" s="226"/>
      <c r="FI245" s="226"/>
      <c r="FJ245" s="226"/>
      <c r="FK245" s="226"/>
      <c r="FL245" s="226"/>
      <c r="FM245" s="226"/>
      <c r="FN245" s="226"/>
      <c r="FO245" s="226"/>
      <c r="FP245" s="226"/>
      <c r="FQ245" s="226"/>
      <c r="FR245" s="226"/>
      <c r="FS245" s="226"/>
      <c r="FT245" s="226"/>
      <c r="FU245" s="226"/>
      <c r="FV245" s="226"/>
      <c r="FW245" s="226"/>
      <c r="FX245" s="226"/>
      <c r="FY245" s="226"/>
      <c r="FZ245" s="226"/>
      <c r="GA245" s="226"/>
      <c r="GB245" s="226"/>
      <c r="GC245" s="226"/>
      <c r="GD245" s="226"/>
      <c r="GE245" s="226"/>
      <c r="GF245" s="226"/>
      <c r="GG245" s="226"/>
      <c r="GH245" s="226"/>
      <c r="GI245" s="226"/>
      <c r="GJ245" s="226"/>
      <c r="GK245" s="226"/>
      <c r="GL245" s="226"/>
      <c r="GM245" s="226"/>
      <c r="GN245" s="226"/>
      <c r="GO245" s="226"/>
      <c r="GP245" s="226"/>
      <c r="GQ245" s="226"/>
      <c r="GR245" s="226"/>
      <c r="GS245" s="226"/>
      <c r="GT245" s="226"/>
      <c r="GU245" s="226"/>
      <c r="GV245" s="226"/>
      <c r="GW245" s="226"/>
      <c r="GX245" s="226"/>
      <c r="GY245" s="226"/>
      <c r="GZ245" s="226"/>
      <c r="HA245" s="226"/>
      <c r="HB245" s="226"/>
      <c r="HC245" s="226"/>
      <c r="HD245" s="226"/>
      <c r="HE245" s="226"/>
      <c r="HF245" s="226"/>
      <c r="HG245" s="226"/>
      <c r="HH245" s="226"/>
      <c r="HI245" s="226"/>
      <c r="HJ245" s="226"/>
      <c r="HK245" s="226"/>
      <c r="HL245" s="226"/>
      <c r="HM245" s="226"/>
      <c r="HN245" s="226"/>
      <c r="HO245" s="226"/>
      <c r="HP245" s="226"/>
      <c r="HQ245" s="226"/>
      <c r="HR245" s="226"/>
      <c r="HS245" s="226"/>
      <c r="HT245" s="226"/>
      <c r="HU245" s="226"/>
      <c r="HV245" s="226"/>
      <c r="HW245" s="226"/>
      <c r="HX245" s="226"/>
      <c r="HY245" s="226"/>
      <c r="HZ245" s="226"/>
      <c r="IA245" s="226"/>
      <c r="IB245" s="226"/>
      <c r="IC245" s="226"/>
      <c r="ID245" s="226"/>
      <c r="IE245" s="226"/>
      <c r="IF245" s="226"/>
      <c r="IG245" s="226"/>
      <c r="IH245" s="226"/>
      <c r="II245" s="226"/>
      <c r="IJ245" s="226"/>
      <c r="IK245" s="226"/>
      <c r="IL245" s="226"/>
      <c r="IM245" s="226"/>
      <c r="IN245" s="226"/>
      <c r="IO245" s="226"/>
      <c r="IP245" s="226"/>
      <c r="IQ245" s="226"/>
      <c r="IR245" s="226"/>
      <c r="IS245" s="226"/>
      <c r="IT245" s="226"/>
      <c r="IU245" s="226"/>
      <c r="IV245" s="226"/>
      <c r="IW245" s="226"/>
    </row>
    <row r="246" spans="1:257" s="209" customFormat="1" ht="30" customHeight="1" x14ac:dyDescent="0.3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226"/>
      <c r="BF246" s="226"/>
      <c r="BG246" s="226"/>
      <c r="BH246" s="226"/>
      <c r="BI246" s="226"/>
      <c r="BJ246" s="226"/>
      <c r="BK246" s="226"/>
      <c r="BL246" s="226"/>
      <c r="BM246" s="226"/>
      <c r="BN246" s="226"/>
      <c r="BO246" s="226"/>
      <c r="BP246" s="226"/>
      <c r="BQ246" s="226"/>
      <c r="BR246" s="226"/>
      <c r="BS246" s="226"/>
      <c r="BT246" s="226"/>
      <c r="BU246" s="226"/>
      <c r="BV246" s="226"/>
      <c r="BW246" s="226"/>
      <c r="BX246" s="226"/>
      <c r="BY246" s="226"/>
      <c r="BZ246" s="226"/>
      <c r="CA246" s="226"/>
      <c r="CB246" s="226"/>
      <c r="CC246" s="226"/>
      <c r="CD246" s="226"/>
      <c r="CE246" s="226"/>
      <c r="CF246" s="226"/>
      <c r="CG246" s="226"/>
      <c r="CH246" s="226"/>
      <c r="CI246" s="226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26"/>
      <c r="DR246" s="226"/>
      <c r="DS246" s="226"/>
      <c r="DT246" s="226"/>
      <c r="DU246" s="226"/>
      <c r="DV246" s="226"/>
      <c r="DW246" s="226"/>
      <c r="DX246" s="226"/>
      <c r="DY246" s="226"/>
      <c r="DZ246" s="226"/>
      <c r="EA246" s="226"/>
      <c r="EB246" s="226"/>
      <c r="EC246" s="226"/>
      <c r="ED246" s="226"/>
      <c r="EE246" s="226"/>
      <c r="EF246" s="226"/>
      <c r="EG246" s="226"/>
      <c r="EH246" s="226"/>
      <c r="EI246" s="226"/>
      <c r="EJ246" s="226"/>
      <c r="EK246" s="226"/>
      <c r="EL246" s="226"/>
      <c r="EM246" s="226"/>
      <c r="EN246" s="226"/>
      <c r="EO246" s="226"/>
      <c r="EP246" s="226"/>
      <c r="EQ246" s="226"/>
      <c r="ER246" s="226"/>
      <c r="ES246" s="226"/>
      <c r="ET246" s="226"/>
      <c r="EU246" s="226"/>
      <c r="EV246" s="226"/>
      <c r="EW246" s="226"/>
      <c r="EX246" s="226"/>
      <c r="EY246" s="226"/>
      <c r="EZ246" s="226"/>
      <c r="FA246" s="226"/>
      <c r="FB246" s="226"/>
      <c r="FC246" s="226"/>
      <c r="FD246" s="226"/>
      <c r="FE246" s="226"/>
      <c r="FF246" s="226"/>
      <c r="FG246" s="226"/>
      <c r="FH246" s="226"/>
      <c r="FI246" s="226"/>
      <c r="FJ246" s="226"/>
      <c r="FK246" s="226"/>
      <c r="FL246" s="226"/>
      <c r="FM246" s="226"/>
      <c r="FN246" s="226"/>
      <c r="FO246" s="226"/>
      <c r="FP246" s="226"/>
      <c r="FQ246" s="226"/>
      <c r="FR246" s="226"/>
      <c r="FS246" s="226"/>
      <c r="FT246" s="226"/>
      <c r="FU246" s="226"/>
      <c r="FV246" s="226"/>
      <c r="FW246" s="226"/>
      <c r="FX246" s="226"/>
      <c r="FY246" s="226"/>
      <c r="FZ246" s="226"/>
      <c r="GA246" s="226"/>
      <c r="GB246" s="226"/>
      <c r="GC246" s="226"/>
      <c r="GD246" s="226"/>
      <c r="GE246" s="226"/>
      <c r="GF246" s="226"/>
      <c r="GG246" s="226"/>
      <c r="GH246" s="226"/>
      <c r="GI246" s="226"/>
      <c r="GJ246" s="226"/>
      <c r="GK246" s="226"/>
      <c r="GL246" s="226"/>
      <c r="GM246" s="226"/>
      <c r="GN246" s="226"/>
      <c r="GO246" s="226"/>
      <c r="GP246" s="226"/>
      <c r="GQ246" s="226"/>
      <c r="GR246" s="226"/>
      <c r="GS246" s="226"/>
      <c r="GT246" s="226"/>
      <c r="GU246" s="226"/>
      <c r="GV246" s="226"/>
      <c r="GW246" s="226"/>
      <c r="GX246" s="226"/>
      <c r="GY246" s="226"/>
      <c r="GZ246" s="226"/>
      <c r="HA246" s="226"/>
      <c r="HB246" s="226"/>
      <c r="HC246" s="226"/>
      <c r="HD246" s="226"/>
      <c r="HE246" s="226"/>
      <c r="HF246" s="226"/>
      <c r="HG246" s="226"/>
      <c r="HH246" s="226"/>
      <c r="HI246" s="226"/>
      <c r="HJ246" s="226"/>
      <c r="HK246" s="226"/>
      <c r="HL246" s="226"/>
      <c r="HM246" s="226"/>
      <c r="HN246" s="226"/>
      <c r="HO246" s="226"/>
      <c r="HP246" s="226"/>
      <c r="HQ246" s="226"/>
      <c r="HR246" s="226"/>
      <c r="HS246" s="226"/>
      <c r="HT246" s="226"/>
      <c r="HU246" s="226"/>
      <c r="HV246" s="226"/>
      <c r="HW246" s="226"/>
      <c r="HX246" s="226"/>
      <c r="HY246" s="226"/>
      <c r="HZ246" s="226"/>
      <c r="IA246" s="226"/>
      <c r="IB246" s="226"/>
      <c r="IC246" s="226"/>
      <c r="ID246" s="226"/>
      <c r="IE246" s="226"/>
      <c r="IF246" s="226"/>
      <c r="IG246" s="226"/>
      <c r="IH246" s="226"/>
      <c r="II246" s="226"/>
      <c r="IJ246" s="226"/>
      <c r="IK246" s="226"/>
      <c r="IL246" s="226"/>
      <c r="IM246" s="226"/>
      <c r="IN246" s="226"/>
      <c r="IO246" s="226"/>
      <c r="IP246" s="226"/>
      <c r="IQ246" s="226"/>
      <c r="IR246" s="226"/>
      <c r="IS246" s="226"/>
      <c r="IT246" s="226"/>
      <c r="IU246" s="226"/>
      <c r="IV246" s="226"/>
      <c r="IW246" s="22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2:F42"/>
    <mergeCell ref="A88:B88"/>
    <mergeCell ref="A89:E89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50"/>
    <pageSetUpPr fitToPage="1"/>
  </sheetPr>
  <dimension ref="A1:J245"/>
  <sheetViews>
    <sheetView topLeftCell="B1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294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1935</v>
      </c>
    </row>
    <row r="7" spans="1:10" x14ac:dyDescent="0.3">
      <c r="A7" t="s">
        <v>7</v>
      </c>
      <c r="C7" s="24">
        <v>236.8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26104.880000000001</v>
      </c>
      <c r="F21" s="152"/>
      <c r="G21" s="152">
        <v>24152.560000000001</v>
      </c>
      <c r="H21" s="152"/>
      <c r="I21" s="147">
        <f>E21-G21</f>
        <v>1952.3199999999997</v>
      </c>
      <c r="J21" s="147"/>
    </row>
    <row r="22" spans="1:10" ht="18" customHeight="1" x14ac:dyDescent="0.3">
      <c r="A22" s="98"/>
      <c r="B22" s="34" t="s">
        <v>295</v>
      </c>
      <c r="C22" s="35"/>
      <c r="D22" s="35"/>
      <c r="E22" s="35"/>
      <c r="F22" s="35"/>
      <c r="G22" s="35"/>
      <c r="H22" s="36"/>
      <c r="I22" s="99"/>
      <c r="J22" s="36">
        <v>31461.4</v>
      </c>
    </row>
    <row r="23" spans="1:10" x14ac:dyDescent="0.3">
      <c r="A23" s="32" t="s">
        <v>23</v>
      </c>
    </row>
    <row r="24" spans="1:10" ht="10.5" customHeight="1" x14ac:dyDescent="0.3"/>
    <row r="25" spans="1:10" ht="45" customHeight="1" x14ac:dyDescent="0.3">
      <c r="A25" s="37" t="s">
        <v>24</v>
      </c>
      <c r="B25" s="151" t="s">
        <v>25</v>
      </c>
      <c r="C25" s="151"/>
      <c r="D25" s="151"/>
      <c r="E25" s="151"/>
      <c r="F25" s="37" t="s">
        <v>26</v>
      </c>
      <c r="G25" s="151" t="s">
        <v>27</v>
      </c>
      <c r="H25" s="151"/>
      <c r="I25" s="151" t="s">
        <v>28</v>
      </c>
      <c r="J25" s="151"/>
    </row>
    <row r="26" spans="1:10" ht="30" customHeight="1" x14ac:dyDescent="0.3">
      <c r="A26" s="38">
        <v>1</v>
      </c>
      <c r="B26" s="145" t="s">
        <v>29</v>
      </c>
      <c r="C26" s="145"/>
      <c r="D26" s="145"/>
      <c r="E26" s="145"/>
      <c r="F26" s="33" t="s">
        <v>13</v>
      </c>
      <c r="G26" s="149">
        <v>4.76</v>
      </c>
      <c r="H26" s="149"/>
      <c r="I26" s="147">
        <f>G26*$C$7*12</f>
        <v>13526.016</v>
      </c>
      <c r="J26" s="147"/>
    </row>
    <row r="27" spans="1:10" ht="45" customHeight="1" x14ac:dyDescent="0.3">
      <c r="A27" s="38">
        <v>2</v>
      </c>
      <c r="B27" s="145" t="s">
        <v>30</v>
      </c>
      <c r="C27" s="145"/>
      <c r="D27" s="145"/>
      <c r="E27" s="145"/>
      <c r="F27" s="33" t="s">
        <v>13</v>
      </c>
      <c r="G27" s="149">
        <v>0</v>
      </c>
      <c r="H27" s="149"/>
      <c r="I27" s="147">
        <f t="shared" ref="I27:I34" si="0">G27*$C$7*12</f>
        <v>0</v>
      </c>
      <c r="J27" s="147"/>
    </row>
    <row r="28" spans="1:10" ht="30" customHeight="1" x14ac:dyDescent="0.3">
      <c r="A28" s="38">
        <v>3</v>
      </c>
      <c r="B28" s="145" t="s">
        <v>31</v>
      </c>
      <c r="C28" s="145"/>
      <c r="D28" s="145"/>
      <c r="E28" s="145"/>
      <c r="F28" s="33" t="s">
        <v>13</v>
      </c>
      <c r="G28" s="146">
        <v>1.05</v>
      </c>
      <c r="H28" s="146"/>
      <c r="I28" s="147">
        <f t="shared" si="0"/>
        <v>2983.6800000000003</v>
      </c>
      <c r="J28" s="147"/>
    </row>
    <row r="29" spans="1:10" ht="30" customHeight="1" x14ac:dyDescent="0.3">
      <c r="A29" s="38">
        <v>4</v>
      </c>
      <c r="B29" s="145" t="s">
        <v>106</v>
      </c>
      <c r="C29" s="145"/>
      <c r="D29" s="145"/>
      <c r="E29" s="145"/>
      <c r="F29" s="33" t="s">
        <v>13</v>
      </c>
      <c r="G29" s="146">
        <v>0.1</v>
      </c>
      <c r="H29" s="146"/>
      <c r="I29" s="147">
        <f t="shared" si="0"/>
        <v>284.16000000000003</v>
      </c>
      <c r="J29" s="147"/>
    </row>
    <row r="30" spans="1:10" ht="15" customHeight="1" x14ac:dyDescent="0.3">
      <c r="A30" s="38">
        <v>6</v>
      </c>
      <c r="B30" s="145" t="s">
        <v>87</v>
      </c>
      <c r="C30" s="145"/>
      <c r="D30" s="145"/>
      <c r="E30" s="145"/>
      <c r="F30" s="33" t="s">
        <v>13</v>
      </c>
      <c r="G30" s="146">
        <v>0</v>
      </c>
      <c r="H30" s="146"/>
      <c r="I30" s="147">
        <f t="shared" si="0"/>
        <v>0</v>
      </c>
      <c r="J30" s="147"/>
    </row>
    <row r="31" spans="1:10" ht="25.05" customHeight="1" x14ac:dyDescent="0.3">
      <c r="A31" s="38">
        <v>7</v>
      </c>
      <c r="B31" s="145" t="s">
        <v>35</v>
      </c>
      <c r="C31" s="145"/>
      <c r="D31" s="145"/>
      <c r="E31" s="145"/>
      <c r="F31" s="33" t="s">
        <v>13</v>
      </c>
      <c r="G31" s="146">
        <v>0.46</v>
      </c>
      <c r="H31" s="146"/>
      <c r="I31" s="147">
        <f t="shared" si="0"/>
        <v>1307.1360000000002</v>
      </c>
      <c r="J31" s="147"/>
    </row>
    <row r="32" spans="1:10" ht="25.05" customHeight="1" x14ac:dyDescent="0.3">
      <c r="A32" s="38">
        <v>8</v>
      </c>
      <c r="B32" s="145" t="s">
        <v>36</v>
      </c>
      <c r="C32" s="145"/>
      <c r="D32" s="145"/>
      <c r="E32" s="145"/>
      <c r="F32" s="33" t="s">
        <v>13</v>
      </c>
      <c r="G32" s="146">
        <v>0.28999999999999998</v>
      </c>
      <c r="H32" s="146"/>
      <c r="I32" s="147">
        <f t="shared" si="0"/>
        <v>824.06399999999996</v>
      </c>
      <c r="J32" s="147"/>
    </row>
    <row r="33" spans="1:10" ht="25.05" customHeight="1" x14ac:dyDescent="0.3">
      <c r="A33" s="38">
        <v>9</v>
      </c>
      <c r="B33" s="145" t="s">
        <v>37</v>
      </c>
      <c r="C33" s="145"/>
      <c r="D33" s="145"/>
      <c r="E33" s="145"/>
      <c r="F33" s="33" t="s">
        <v>13</v>
      </c>
      <c r="G33" s="146">
        <v>0.22</v>
      </c>
      <c r="H33" s="146"/>
      <c r="I33" s="147">
        <f t="shared" si="0"/>
        <v>625.15200000000004</v>
      </c>
      <c r="J33" s="147"/>
    </row>
    <row r="34" spans="1:10" ht="25.05" customHeight="1" x14ac:dyDescent="0.3">
      <c r="A34" s="38">
        <v>10</v>
      </c>
      <c r="B34" s="145" t="s">
        <v>38</v>
      </c>
      <c r="C34" s="145"/>
      <c r="D34" s="145"/>
      <c r="E34" s="145"/>
      <c r="F34" s="33" t="s">
        <v>13</v>
      </c>
      <c r="G34" s="146">
        <v>1.77</v>
      </c>
      <c r="H34" s="146"/>
      <c r="I34" s="147">
        <f t="shared" si="0"/>
        <v>5029.6320000000005</v>
      </c>
      <c r="J34" s="147"/>
    </row>
    <row r="35" spans="1:10" ht="25.05" customHeight="1" x14ac:dyDescent="0.3">
      <c r="A35" s="33"/>
      <c r="B35" s="148" t="s">
        <v>39</v>
      </c>
      <c r="C35" s="148"/>
      <c r="D35" s="148"/>
      <c r="E35" s="148"/>
      <c r="F35" s="33"/>
      <c r="G35" s="149"/>
      <c r="H35" s="149"/>
      <c r="I35" s="147">
        <f>SUM(I26:J34)</f>
        <v>24579.84</v>
      </c>
      <c r="J35" s="147"/>
    </row>
    <row r="36" spans="1:10" ht="25.05" customHeight="1" x14ac:dyDescent="0.3">
      <c r="A36" s="39"/>
      <c r="B36" s="39"/>
      <c r="C36" s="39"/>
      <c r="D36" s="39"/>
      <c r="E36" s="39"/>
      <c r="F36" s="39"/>
    </row>
    <row r="37" spans="1:10" ht="21" x14ac:dyDescent="0.4">
      <c r="A37" s="159" t="s">
        <v>22</v>
      </c>
      <c r="B37" s="159"/>
      <c r="C37" s="159"/>
      <c r="D37" s="159"/>
      <c r="E37" s="159"/>
      <c r="F37" s="159"/>
    </row>
    <row r="38" spans="1:10" x14ac:dyDescent="0.3">
      <c r="A38" s="39"/>
      <c r="B38" s="39"/>
      <c r="C38" s="39"/>
      <c r="D38" s="39"/>
      <c r="E38" s="39"/>
      <c r="F38" s="39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296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615</v>
      </c>
      <c r="B46" s="45" t="s">
        <v>63</v>
      </c>
      <c r="C46" s="47">
        <v>205</v>
      </c>
      <c r="D46" s="46"/>
      <c r="E46" s="46"/>
      <c r="F46" s="46"/>
    </row>
    <row r="47" spans="1:10" s="209" customFormat="1" ht="30" customHeight="1" x14ac:dyDescent="0.3">
      <c r="A47" s="205" t="s">
        <v>668</v>
      </c>
      <c r="B47" s="206" t="s">
        <v>129</v>
      </c>
      <c r="C47" s="207"/>
      <c r="D47" s="207"/>
      <c r="E47" s="208">
        <v>516</v>
      </c>
      <c r="F47" s="207"/>
    </row>
    <row r="48" spans="1:10" s="209" customFormat="1" ht="30" customHeight="1" x14ac:dyDescent="0.3">
      <c r="A48" s="205" t="s">
        <v>494</v>
      </c>
      <c r="B48" s="206" t="s">
        <v>59</v>
      </c>
      <c r="C48" s="207"/>
      <c r="D48" s="207"/>
      <c r="E48" s="208">
        <v>790</v>
      </c>
      <c r="F48" s="207"/>
    </row>
    <row r="49" spans="1:6" s="209" customFormat="1" ht="30" customHeight="1" thickBot="1" x14ac:dyDescent="0.35">
      <c r="A49" s="205" t="s">
        <v>781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2">
        <v>1306</v>
      </c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1921</v>
      </c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</sheetData>
  <mergeCells count="54">
    <mergeCell ref="A50:B50"/>
    <mergeCell ref="A51:E5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A37:F37"/>
    <mergeCell ref="B34:E34"/>
    <mergeCell ref="G34:H34"/>
    <mergeCell ref="A39:F39"/>
    <mergeCell ref="I34:J34"/>
    <mergeCell ref="B35:E35"/>
    <mergeCell ref="G35:H35"/>
    <mergeCell ref="I35:J35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M246"/>
  <sheetViews>
    <sheetView topLeftCell="B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" customWidth="1"/>
    <col min="7" max="7" width="8.6640625" customWidth="1"/>
    <col min="8" max="8" width="4.109375" customWidth="1"/>
    <col min="9" max="9" width="13.109375" customWidth="1"/>
    <col min="10" max="10" width="12.6640625" customWidth="1"/>
    <col min="11" max="11" width="10.109375" customWidth="1"/>
    <col min="12" max="1025" width="9" customWidth="1"/>
  </cols>
  <sheetData>
    <row r="1" spans="1:13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3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144</v>
      </c>
      <c r="I2" s="156"/>
      <c r="J2" s="156"/>
    </row>
    <row r="3" spans="1:13" ht="11.25" customHeight="1" x14ac:dyDescent="0.3"/>
    <row r="4" spans="1:13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3" ht="11.25" customHeight="1" x14ac:dyDescent="0.3">
      <c r="A5" s="21"/>
    </row>
    <row r="6" spans="1:13" x14ac:dyDescent="0.3">
      <c r="A6" t="s">
        <v>5</v>
      </c>
      <c r="C6" s="22"/>
      <c r="D6" s="23"/>
      <c r="E6" s="158" t="s">
        <v>6</v>
      </c>
      <c r="F6" s="158"/>
      <c r="G6" s="158"/>
      <c r="I6" s="24">
        <v>1988</v>
      </c>
    </row>
    <row r="7" spans="1:13" x14ac:dyDescent="0.3">
      <c r="A7" t="s">
        <v>7</v>
      </c>
      <c r="C7" s="24">
        <v>1461.2</v>
      </c>
      <c r="D7" s="23" t="s">
        <v>8</v>
      </c>
      <c r="E7" s="158" t="s">
        <v>9</v>
      </c>
      <c r="F7" s="158"/>
      <c r="G7" s="158"/>
      <c r="I7" s="24">
        <v>5</v>
      </c>
    </row>
    <row r="8" spans="1:13" x14ac:dyDescent="0.3">
      <c r="C8" s="25"/>
      <c r="E8" s="158" t="s">
        <v>10</v>
      </c>
      <c r="F8" s="158"/>
      <c r="G8" s="158"/>
      <c r="I8" s="24">
        <v>30</v>
      </c>
    </row>
    <row r="9" spans="1:13" ht="10.5" customHeight="1" x14ac:dyDescent="0.3"/>
    <row r="10" spans="1:13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3" ht="12.75" customHeight="1" x14ac:dyDescent="0.3">
      <c r="H11" s="26"/>
      <c r="I11" s="240">
        <v>43191</v>
      </c>
      <c r="J11" s="248">
        <v>43556</v>
      </c>
    </row>
    <row r="12" spans="1:13" x14ac:dyDescent="0.3">
      <c r="A12" t="s">
        <v>12</v>
      </c>
      <c r="G12" t="s">
        <v>13</v>
      </c>
      <c r="H12" s="28"/>
      <c r="I12" s="241">
        <v>17.399999999999999</v>
      </c>
      <c r="J12" s="241">
        <v>18.27</v>
      </c>
    </row>
    <row r="13" spans="1:13" x14ac:dyDescent="0.3">
      <c r="H13" s="28"/>
      <c r="I13" s="50"/>
      <c r="J13" s="31"/>
    </row>
    <row r="14" spans="1:13" x14ac:dyDescent="0.3">
      <c r="H14" s="28"/>
      <c r="I14" s="50"/>
      <c r="J14" s="51"/>
    </row>
    <row r="15" spans="1:13" ht="15.75" customHeight="1" x14ac:dyDescent="0.3">
      <c r="I15" s="51"/>
      <c r="J15" s="51"/>
    </row>
    <row r="16" spans="1:13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  <c r="M16">
        <v>0</v>
      </c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326374.08</v>
      </c>
      <c r="F21" s="152"/>
      <c r="G21" s="152">
        <v>329142.86</v>
      </c>
      <c r="H21" s="152"/>
      <c r="I21" s="147">
        <f>E21-G21</f>
        <v>-2768.7799999999697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326374.08</v>
      </c>
      <c r="F23" s="147"/>
      <c r="G23" s="147">
        <f>G21+G22</f>
        <v>329142.86</v>
      </c>
      <c r="H23" s="147"/>
      <c r="I23" s="147">
        <f>I21+I22</f>
        <v>-2768.7799999999697</v>
      </c>
      <c r="J23" s="147"/>
    </row>
    <row r="24" spans="1:10" ht="16.5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34"/>
      <c r="J24" s="36">
        <v>7914.06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28">
        <v>5.43</v>
      </c>
      <c r="H28" s="128"/>
      <c r="I28" s="147">
        <f>G28*$C$7*12</f>
        <v>95211.792000000001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28">
        <v>4.41</v>
      </c>
      <c r="H29" s="128"/>
      <c r="I29" s="147">
        <f>G29*$C$7*12</f>
        <v>77326.704000000012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36">
        <v>1.05</v>
      </c>
      <c r="H30" s="136"/>
      <c r="I30" s="147">
        <f>G30*$C$7*12</f>
        <v>18411.120000000003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36">
        <v>0</v>
      </c>
      <c r="H31" s="13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36">
        <v>2.29</v>
      </c>
      <c r="H32" s="136"/>
      <c r="I32" s="147">
        <f t="shared" si="0"/>
        <v>40153.775999999998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36">
        <v>2.16</v>
      </c>
      <c r="H33" s="136"/>
      <c r="I33" s="147">
        <f t="shared" si="0"/>
        <v>37874.304000000004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36">
        <v>0.46</v>
      </c>
      <c r="H34" s="136"/>
      <c r="I34" s="147">
        <f t="shared" si="0"/>
        <v>8065.8240000000005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36">
        <v>0.28999999999999998</v>
      </c>
      <c r="H35" s="136"/>
      <c r="I35" s="147">
        <f t="shared" si="0"/>
        <v>5084.9759999999997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36">
        <v>0.22</v>
      </c>
      <c r="H36" s="136"/>
      <c r="I36" s="147">
        <f t="shared" si="0"/>
        <v>3857.5680000000002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36">
        <v>1.77</v>
      </c>
      <c r="H37" s="136"/>
      <c r="I37" s="147">
        <f t="shared" si="0"/>
        <v>31035.887999999999</v>
      </c>
      <c r="J37" s="147"/>
    </row>
    <row r="38" spans="1:10" ht="22.5" customHeight="1" x14ac:dyDescent="0.3">
      <c r="A38" s="33"/>
      <c r="B38" s="148" t="s">
        <v>39</v>
      </c>
      <c r="C38" s="148"/>
      <c r="D38" s="148"/>
      <c r="E38" s="148"/>
      <c r="F38" s="33"/>
      <c r="G38" s="128"/>
      <c r="H38" s="128"/>
      <c r="I38" s="147">
        <f>I28+I29+I30+I31+I32+I33+I34+I35+I36+I37</f>
        <v>317021.95200000005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B40" s="55"/>
      <c r="C40" s="55"/>
      <c r="D40" s="55"/>
      <c r="E40" s="55"/>
      <c r="F40" s="55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145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449</v>
      </c>
      <c r="B48" s="206" t="s">
        <v>95</v>
      </c>
      <c r="C48" s="207"/>
      <c r="D48" s="208">
        <v>278</v>
      </c>
      <c r="E48" s="207"/>
      <c r="F48" s="207"/>
    </row>
    <row r="49" spans="1:6" s="209" customFormat="1" ht="30" customHeight="1" x14ac:dyDescent="0.3">
      <c r="A49" s="205" t="s">
        <v>605</v>
      </c>
      <c r="B49" s="206" t="s">
        <v>111</v>
      </c>
      <c r="C49" s="208">
        <v>514</v>
      </c>
      <c r="D49" s="207"/>
      <c r="E49" s="207"/>
      <c r="F49" s="207"/>
    </row>
    <row r="50" spans="1:6" s="209" customFormat="1" ht="30" customHeight="1" x14ac:dyDescent="0.3">
      <c r="A50" s="205" t="s">
        <v>450</v>
      </c>
      <c r="B50" s="206" t="s">
        <v>51</v>
      </c>
      <c r="C50" s="207"/>
      <c r="D50" s="208">
        <v>139</v>
      </c>
      <c r="E50" s="207"/>
      <c r="F50" s="207"/>
    </row>
    <row r="51" spans="1:6" s="209" customFormat="1" ht="30" customHeight="1" x14ac:dyDescent="0.3">
      <c r="A51" s="205" t="s">
        <v>708</v>
      </c>
      <c r="B51" s="206" t="s">
        <v>66</v>
      </c>
      <c r="C51" s="207"/>
      <c r="D51" s="208">
        <v>278</v>
      </c>
      <c r="E51" s="207"/>
      <c r="F51" s="207"/>
    </row>
    <row r="52" spans="1:6" s="209" customFormat="1" ht="30" customHeight="1" x14ac:dyDescent="0.3">
      <c r="A52" s="205" t="s">
        <v>538</v>
      </c>
      <c r="B52" s="206" t="s">
        <v>553</v>
      </c>
      <c r="C52" s="208">
        <v>205</v>
      </c>
      <c r="D52" s="207"/>
      <c r="E52" s="207"/>
      <c r="F52" s="207"/>
    </row>
    <row r="53" spans="1:6" s="209" customFormat="1" ht="30" customHeight="1" x14ac:dyDescent="0.3">
      <c r="A53" s="205" t="s">
        <v>456</v>
      </c>
      <c r="B53" s="206" t="s">
        <v>93</v>
      </c>
      <c r="C53" s="210">
        <v>1185</v>
      </c>
      <c r="D53" s="207"/>
      <c r="E53" s="207"/>
      <c r="F53" s="207"/>
    </row>
    <row r="54" spans="1:6" s="209" customFormat="1" ht="30" customHeight="1" x14ac:dyDescent="0.3">
      <c r="A54" s="205" t="s">
        <v>457</v>
      </c>
      <c r="B54" s="206" t="s">
        <v>150</v>
      </c>
      <c r="C54" s="210">
        <v>1580</v>
      </c>
      <c r="D54" s="207"/>
      <c r="E54" s="207"/>
      <c r="F54" s="207"/>
    </row>
    <row r="55" spans="1:6" s="209" customFormat="1" ht="30" customHeight="1" x14ac:dyDescent="0.3">
      <c r="A55" s="205" t="s">
        <v>457</v>
      </c>
      <c r="B55" s="206" t="s">
        <v>49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460</v>
      </c>
      <c r="B56" s="206" t="s">
        <v>62</v>
      </c>
      <c r="C56" s="210">
        <v>2370</v>
      </c>
      <c r="D56" s="207"/>
      <c r="E56" s="207"/>
      <c r="F56" s="207"/>
    </row>
    <row r="57" spans="1:6" s="209" customFormat="1" ht="30" customHeight="1" x14ac:dyDescent="0.3">
      <c r="A57" s="205" t="s">
        <v>542</v>
      </c>
      <c r="B57" s="206" t="s">
        <v>62</v>
      </c>
      <c r="C57" s="210">
        <v>2370</v>
      </c>
      <c r="D57" s="207"/>
      <c r="E57" s="207"/>
      <c r="F57" s="207"/>
    </row>
    <row r="58" spans="1:6" s="209" customFormat="1" ht="30" customHeight="1" x14ac:dyDescent="0.3">
      <c r="A58" s="205" t="s">
        <v>462</v>
      </c>
      <c r="B58" s="206" t="s">
        <v>57</v>
      </c>
      <c r="C58" s="207"/>
      <c r="D58" s="208">
        <v>197.5</v>
      </c>
      <c r="E58" s="207"/>
      <c r="F58" s="207"/>
    </row>
    <row r="59" spans="1:6" s="209" customFormat="1" ht="30" customHeight="1" x14ac:dyDescent="0.3">
      <c r="A59" s="205" t="s">
        <v>545</v>
      </c>
      <c r="B59" s="206" t="s">
        <v>50</v>
      </c>
      <c r="C59" s="207"/>
      <c r="D59" s="207"/>
      <c r="E59" s="208">
        <v>463</v>
      </c>
      <c r="F59" s="207"/>
    </row>
    <row r="60" spans="1:6" s="209" customFormat="1" ht="30" customHeight="1" x14ac:dyDescent="0.3">
      <c r="A60" s="205" t="s">
        <v>466</v>
      </c>
      <c r="B60" s="206" t="s">
        <v>62</v>
      </c>
      <c r="C60" s="210">
        <v>2370</v>
      </c>
      <c r="D60" s="207"/>
      <c r="E60" s="207"/>
      <c r="F60" s="207"/>
    </row>
    <row r="61" spans="1:6" s="209" customFormat="1" ht="30" customHeight="1" x14ac:dyDescent="0.3">
      <c r="A61" s="205" t="s">
        <v>466</v>
      </c>
      <c r="B61" s="206" t="s">
        <v>62</v>
      </c>
      <c r="C61" s="208">
        <v>790</v>
      </c>
      <c r="D61" s="207"/>
      <c r="E61" s="207"/>
      <c r="F61" s="207"/>
    </row>
    <row r="62" spans="1:6" s="209" customFormat="1" ht="30" customHeight="1" x14ac:dyDescent="0.3">
      <c r="A62" s="205" t="s">
        <v>467</v>
      </c>
      <c r="B62" s="206" t="s">
        <v>49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613</v>
      </c>
      <c r="B63" s="206" t="s">
        <v>62</v>
      </c>
      <c r="C63" s="210">
        <v>3160</v>
      </c>
      <c r="D63" s="207"/>
      <c r="E63" s="207"/>
      <c r="F63" s="207"/>
    </row>
    <row r="64" spans="1:6" s="209" customFormat="1" ht="30" customHeight="1" x14ac:dyDescent="0.3">
      <c r="A64" s="205" t="s">
        <v>468</v>
      </c>
      <c r="B64" s="206" t="s">
        <v>49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552</v>
      </c>
      <c r="B65" s="206" t="s">
        <v>208</v>
      </c>
      <c r="C65" s="207"/>
      <c r="D65" s="207"/>
      <c r="E65" s="208">
        <v>704.5</v>
      </c>
      <c r="F65" s="207"/>
    </row>
    <row r="66" spans="1:6" s="209" customFormat="1" ht="30" customHeight="1" x14ac:dyDescent="0.3">
      <c r="A66" s="205" t="s">
        <v>469</v>
      </c>
      <c r="B66" s="206" t="s">
        <v>709</v>
      </c>
      <c r="C66" s="208">
        <v>790</v>
      </c>
      <c r="D66" s="207"/>
      <c r="E66" s="207"/>
      <c r="F66" s="207"/>
    </row>
    <row r="67" spans="1:6" s="209" customFormat="1" ht="30" customHeight="1" x14ac:dyDescent="0.3">
      <c r="A67" s="205" t="s">
        <v>470</v>
      </c>
      <c r="B67" s="206" t="s">
        <v>63</v>
      </c>
      <c r="C67" s="208">
        <v>410</v>
      </c>
      <c r="D67" s="207"/>
      <c r="E67" s="207"/>
      <c r="F67" s="207"/>
    </row>
    <row r="68" spans="1:6" s="209" customFormat="1" ht="30" customHeight="1" x14ac:dyDescent="0.3">
      <c r="A68" s="205" t="s">
        <v>657</v>
      </c>
      <c r="B68" s="206" t="s">
        <v>49</v>
      </c>
      <c r="C68" s="207"/>
      <c r="D68" s="208">
        <v>790</v>
      </c>
      <c r="E68" s="207"/>
      <c r="F68" s="207"/>
    </row>
    <row r="69" spans="1:6" s="209" customFormat="1" ht="30" customHeight="1" x14ac:dyDescent="0.3">
      <c r="A69" s="205" t="s">
        <v>560</v>
      </c>
      <c r="B69" s="206" t="s">
        <v>61</v>
      </c>
      <c r="C69" s="208">
        <v>790</v>
      </c>
      <c r="D69" s="207"/>
      <c r="E69" s="207"/>
      <c r="F69" s="207"/>
    </row>
    <row r="70" spans="1:6" s="209" customFormat="1" ht="30" customHeight="1" x14ac:dyDescent="0.3">
      <c r="A70" s="205" t="s">
        <v>561</v>
      </c>
      <c r="B70" s="206" t="s">
        <v>68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561</v>
      </c>
      <c r="B71" s="206" t="s">
        <v>52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562</v>
      </c>
      <c r="B72" s="206" t="s">
        <v>62</v>
      </c>
      <c r="C72" s="210">
        <v>1185</v>
      </c>
      <c r="D72" s="207"/>
      <c r="E72" s="207"/>
      <c r="F72" s="207"/>
    </row>
    <row r="73" spans="1:6" s="209" customFormat="1" ht="30" customHeight="1" x14ac:dyDescent="0.3">
      <c r="A73" s="205" t="s">
        <v>569</v>
      </c>
      <c r="B73" s="206" t="s">
        <v>60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570</v>
      </c>
      <c r="B74" s="206" t="s">
        <v>325</v>
      </c>
      <c r="C74" s="210">
        <v>6720</v>
      </c>
      <c r="D74" s="207"/>
      <c r="E74" s="207"/>
      <c r="F74" s="207"/>
    </row>
    <row r="75" spans="1:6" s="209" customFormat="1" ht="30" customHeight="1" x14ac:dyDescent="0.3">
      <c r="A75" s="205" t="s">
        <v>571</v>
      </c>
      <c r="B75" s="206" t="s">
        <v>49</v>
      </c>
      <c r="C75" s="207"/>
      <c r="D75" s="208">
        <v>790</v>
      </c>
      <c r="E75" s="207"/>
      <c r="F75" s="207"/>
    </row>
    <row r="76" spans="1:6" s="209" customFormat="1" ht="30" customHeight="1" x14ac:dyDescent="0.3">
      <c r="A76" s="205" t="s">
        <v>710</v>
      </c>
      <c r="B76" s="206" t="s">
        <v>59</v>
      </c>
      <c r="C76" s="207"/>
      <c r="D76" s="207"/>
      <c r="E76" s="208">
        <v>790</v>
      </c>
      <c r="F76" s="207"/>
    </row>
    <row r="77" spans="1:6" s="209" customFormat="1" ht="30" customHeight="1" x14ac:dyDescent="0.3">
      <c r="A77" s="205" t="s">
        <v>711</v>
      </c>
      <c r="B77" s="206" t="s">
        <v>70</v>
      </c>
      <c r="C77" s="207"/>
      <c r="D77" s="208">
        <v>627</v>
      </c>
      <c r="E77" s="207"/>
      <c r="F77" s="207"/>
    </row>
    <row r="78" spans="1:6" s="209" customFormat="1" ht="30" customHeight="1" x14ac:dyDescent="0.3">
      <c r="A78" s="205" t="s">
        <v>621</v>
      </c>
      <c r="B78" s="206" t="s">
        <v>97</v>
      </c>
      <c r="C78" s="210">
        <v>16713.5</v>
      </c>
      <c r="D78" s="207"/>
      <c r="E78" s="207"/>
      <c r="F78" s="207"/>
    </row>
    <row r="79" spans="1:6" s="209" customFormat="1" ht="30" customHeight="1" x14ac:dyDescent="0.3">
      <c r="A79" s="205" t="s">
        <v>479</v>
      </c>
      <c r="B79" s="206" t="s">
        <v>480</v>
      </c>
      <c r="C79" s="207"/>
      <c r="D79" s="210">
        <v>14618</v>
      </c>
      <c r="E79" s="207"/>
      <c r="F79" s="207"/>
    </row>
    <row r="80" spans="1:6" s="209" customFormat="1" ht="30" customHeight="1" x14ac:dyDescent="0.3">
      <c r="A80" s="205" t="s">
        <v>577</v>
      </c>
      <c r="B80" s="206" t="s">
        <v>97</v>
      </c>
      <c r="C80" s="210">
        <v>14093</v>
      </c>
      <c r="D80" s="207"/>
      <c r="E80" s="207"/>
      <c r="F80" s="207"/>
    </row>
    <row r="81" spans="1:6" s="209" customFormat="1" ht="30" customHeight="1" x14ac:dyDescent="0.3">
      <c r="A81" s="205" t="s">
        <v>622</v>
      </c>
      <c r="B81" s="206" t="s">
        <v>416</v>
      </c>
      <c r="C81" s="207"/>
      <c r="D81" s="208">
        <v>395</v>
      </c>
      <c r="E81" s="207"/>
      <c r="F81" s="207"/>
    </row>
    <row r="82" spans="1:6" s="209" customFormat="1" ht="30" customHeight="1" x14ac:dyDescent="0.3">
      <c r="A82" s="205" t="s">
        <v>712</v>
      </c>
      <c r="B82" s="206" t="s">
        <v>631</v>
      </c>
      <c r="C82" s="207"/>
      <c r="D82" s="208">
        <v>197.5</v>
      </c>
      <c r="E82" s="207"/>
      <c r="F82" s="207"/>
    </row>
    <row r="83" spans="1:6" s="209" customFormat="1" ht="30" customHeight="1" x14ac:dyDescent="0.3">
      <c r="A83" s="205" t="s">
        <v>580</v>
      </c>
      <c r="B83" s="206" t="s">
        <v>50</v>
      </c>
      <c r="C83" s="207"/>
      <c r="D83" s="207"/>
      <c r="E83" s="208">
        <v>489</v>
      </c>
      <c r="F83" s="207"/>
    </row>
    <row r="84" spans="1:6" s="209" customFormat="1" ht="30" customHeight="1" x14ac:dyDescent="0.3">
      <c r="A84" s="205" t="s">
        <v>713</v>
      </c>
      <c r="B84" s="206" t="s">
        <v>49</v>
      </c>
      <c r="C84" s="207"/>
      <c r="D84" s="208">
        <v>790</v>
      </c>
      <c r="E84" s="207"/>
      <c r="F84" s="207"/>
    </row>
    <row r="85" spans="1:6" s="209" customFormat="1" ht="30" customHeight="1" x14ac:dyDescent="0.3">
      <c r="A85" s="205" t="s">
        <v>714</v>
      </c>
      <c r="B85" s="206" t="s">
        <v>620</v>
      </c>
      <c r="C85" s="210">
        <v>1460</v>
      </c>
      <c r="D85" s="207"/>
      <c r="E85" s="207"/>
      <c r="F85" s="207"/>
    </row>
    <row r="86" spans="1:6" s="209" customFormat="1" ht="30" customHeight="1" x14ac:dyDescent="0.3">
      <c r="A86" s="205" t="s">
        <v>714</v>
      </c>
      <c r="B86" s="206" t="s">
        <v>499</v>
      </c>
      <c r="C86" s="210">
        <v>26480</v>
      </c>
      <c r="D86" s="207"/>
      <c r="E86" s="207"/>
      <c r="F86" s="207"/>
    </row>
    <row r="87" spans="1:6" s="209" customFormat="1" ht="30" customHeight="1" x14ac:dyDescent="0.3">
      <c r="A87" s="205" t="s">
        <v>671</v>
      </c>
      <c r="B87" s="206" t="s">
        <v>52</v>
      </c>
      <c r="C87" s="207"/>
      <c r="D87" s="210">
        <v>7900</v>
      </c>
      <c r="E87" s="207"/>
      <c r="F87" s="207"/>
    </row>
    <row r="88" spans="1:6" s="209" customFormat="1" ht="30" customHeight="1" x14ac:dyDescent="0.3">
      <c r="A88" s="205" t="s">
        <v>715</v>
      </c>
      <c r="B88" s="206" t="s">
        <v>114</v>
      </c>
      <c r="C88" s="207"/>
      <c r="D88" s="208">
        <v>790</v>
      </c>
      <c r="E88" s="207"/>
      <c r="F88" s="207"/>
    </row>
    <row r="89" spans="1:6" s="209" customFormat="1" ht="30" customHeight="1" x14ac:dyDescent="0.3">
      <c r="A89" s="205" t="s">
        <v>672</v>
      </c>
      <c r="B89" s="206" t="s">
        <v>59</v>
      </c>
      <c r="C89" s="207"/>
      <c r="D89" s="207"/>
      <c r="E89" s="208">
        <v>790</v>
      </c>
      <c r="F89" s="207"/>
    </row>
    <row r="90" spans="1:6" s="209" customFormat="1" ht="30" customHeight="1" x14ac:dyDescent="0.3">
      <c r="A90" s="205" t="s">
        <v>485</v>
      </c>
      <c r="B90" s="206" t="s">
        <v>486</v>
      </c>
      <c r="C90" s="207"/>
      <c r="D90" s="208">
        <v>197.5</v>
      </c>
      <c r="E90" s="207"/>
      <c r="F90" s="207"/>
    </row>
    <row r="91" spans="1:6" s="209" customFormat="1" ht="30" customHeight="1" x14ac:dyDescent="0.3">
      <c r="A91" s="205" t="s">
        <v>492</v>
      </c>
      <c r="B91" s="206" t="s">
        <v>486</v>
      </c>
      <c r="C91" s="207"/>
      <c r="D91" s="208">
        <v>197.5</v>
      </c>
      <c r="E91" s="207"/>
      <c r="F91" s="207"/>
    </row>
    <row r="92" spans="1:6" s="209" customFormat="1" ht="30" customHeight="1" x14ac:dyDescent="0.3">
      <c r="A92" s="205" t="s">
        <v>493</v>
      </c>
      <c r="B92" s="206" t="s">
        <v>66</v>
      </c>
      <c r="C92" s="207"/>
      <c r="D92" s="208">
        <v>395</v>
      </c>
      <c r="E92" s="207"/>
      <c r="F92" s="207"/>
    </row>
    <row r="93" spans="1:6" s="209" customFormat="1" ht="30" customHeight="1" x14ac:dyDescent="0.3">
      <c r="A93" s="205" t="s">
        <v>493</v>
      </c>
      <c r="B93" s="206" t="s">
        <v>143</v>
      </c>
      <c r="C93" s="207"/>
      <c r="D93" s="207"/>
      <c r="E93" s="208">
        <v>757</v>
      </c>
      <c r="F93" s="207"/>
    </row>
    <row r="94" spans="1:6" s="209" customFormat="1" ht="30" customHeight="1" x14ac:dyDescent="0.3">
      <c r="A94" s="205" t="s">
        <v>494</v>
      </c>
      <c r="B94" s="206" t="s">
        <v>99</v>
      </c>
      <c r="C94" s="208">
        <v>819.4</v>
      </c>
      <c r="D94" s="207"/>
      <c r="E94" s="207"/>
      <c r="F94" s="207"/>
    </row>
    <row r="95" spans="1:6" s="209" customFormat="1" ht="30" customHeight="1" x14ac:dyDescent="0.3">
      <c r="A95" s="205" t="s">
        <v>497</v>
      </c>
      <c r="B95" s="206" t="s">
        <v>81</v>
      </c>
      <c r="C95" s="207"/>
      <c r="D95" s="208">
        <v>395</v>
      </c>
      <c r="E95" s="207"/>
      <c r="F95" s="207"/>
    </row>
    <row r="96" spans="1:6" s="209" customFormat="1" ht="30" customHeight="1" x14ac:dyDescent="0.3">
      <c r="A96" s="205" t="s">
        <v>500</v>
      </c>
      <c r="B96" s="206" t="s">
        <v>77</v>
      </c>
      <c r="C96" s="208">
        <v>410</v>
      </c>
      <c r="D96" s="207"/>
      <c r="E96" s="207"/>
      <c r="F96" s="207"/>
    </row>
    <row r="97" spans="1:6" s="209" customFormat="1" ht="30" customHeight="1" x14ac:dyDescent="0.3">
      <c r="A97" s="205" t="s">
        <v>716</v>
      </c>
      <c r="B97" s="206" t="s">
        <v>52</v>
      </c>
      <c r="C97" s="207"/>
      <c r="D97" s="210">
        <v>1029</v>
      </c>
      <c r="E97" s="207"/>
      <c r="F97" s="207"/>
    </row>
    <row r="98" spans="1:6" s="209" customFormat="1" ht="30" customHeight="1" x14ac:dyDescent="0.3">
      <c r="A98" s="205" t="s">
        <v>501</v>
      </c>
      <c r="B98" s="206" t="s">
        <v>49</v>
      </c>
      <c r="C98" s="207"/>
      <c r="D98" s="208">
        <v>395</v>
      </c>
      <c r="E98" s="207"/>
      <c r="F98" s="207"/>
    </row>
    <row r="99" spans="1:6" s="209" customFormat="1" ht="30" customHeight="1" x14ac:dyDescent="0.3">
      <c r="A99" s="205" t="s">
        <v>717</v>
      </c>
      <c r="B99" s="206" t="s">
        <v>129</v>
      </c>
      <c r="C99" s="207"/>
      <c r="D99" s="207"/>
      <c r="E99" s="208">
        <v>790</v>
      </c>
      <c r="F99" s="207"/>
    </row>
    <row r="100" spans="1:6" s="209" customFormat="1" ht="30" customHeight="1" x14ac:dyDescent="0.3">
      <c r="A100" s="205" t="s">
        <v>638</v>
      </c>
      <c r="B100" s="206" t="s">
        <v>54</v>
      </c>
      <c r="C100" s="207"/>
      <c r="D100" s="208">
        <v>395</v>
      </c>
      <c r="E100" s="207"/>
      <c r="F100" s="207"/>
    </row>
    <row r="101" spans="1:6" s="209" customFormat="1" ht="30" customHeight="1" x14ac:dyDescent="0.3">
      <c r="A101" s="205" t="s">
        <v>638</v>
      </c>
      <c r="B101" s="206" t="s">
        <v>103</v>
      </c>
      <c r="C101" s="208">
        <v>395</v>
      </c>
      <c r="D101" s="207"/>
      <c r="E101" s="207"/>
      <c r="F101" s="207"/>
    </row>
    <row r="102" spans="1:6" s="209" customFormat="1" ht="30" customHeight="1" x14ac:dyDescent="0.3">
      <c r="A102" s="205" t="s">
        <v>506</v>
      </c>
      <c r="B102" s="206" t="s">
        <v>60</v>
      </c>
      <c r="C102" s="207"/>
      <c r="D102" s="208">
        <v>395</v>
      </c>
      <c r="E102" s="207"/>
      <c r="F102" s="207"/>
    </row>
    <row r="103" spans="1:6" s="209" customFormat="1" ht="30" customHeight="1" x14ac:dyDescent="0.3">
      <c r="A103" s="205" t="s">
        <v>507</v>
      </c>
      <c r="B103" s="206" t="s">
        <v>49</v>
      </c>
      <c r="C103" s="207"/>
      <c r="D103" s="208">
        <v>395</v>
      </c>
      <c r="E103" s="207"/>
      <c r="F103" s="207"/>
    </row>
    <row r="104" spans="1:6" s="209" customFormat="1" ht="30" customHeight="1" x14ac:dyDescent="0.3">
      <c r="A104" s="205" t="s">
        <v>508</v>
      </c>
      <c r="B104" s="206" t="s">
        <v>103</v>
      </c>
      <c r="C104" s="208">
        <v>395</v>
      </c>
      <c r="D104" s="207"/>
      <c r="E104" s="207"/>
      <c r="F104" s="207"/>
    </row>
    <row r="105" spans="1:6" s="209" customFormat="1" ht="30" customHeight="1" x14ac:dyDescent="0.3">
      <c r="A105" s="205" t="s">
        <v>509</v>
      </c>
      <c r="B105" s="206" t="s">
        <v>57</v>
      </c>
      <c r="C105" s="207"/>
      <c r="D105" s="208">
        <v>395</v>
      </c>
      <c r="E105" s="207"/>
      <c r="F105" s="207"/>
    </row>
    <row r="106" spans="1:6" s="209" customFormat="1" ht="30" customHeight="1" x14ac:dyDescent="0.3">
      <c r="A106" s="205" t="s">
        <v>595</v>
      </c>
      <c r="B106" s="206" t="s">
        <v>99</v>
      </c>
      <c r="C106" s="208">
        <v>798</v>
      </c>
      <c r="D106" s="207"/>
      <c r="E106" s="207"/>
      <c r="F106" s="207"/>
    </row>
    <row r="107" spans="1:6" s="209" customFormat="1" ht="30" customHeight="1" x14ac:dyDescent="0.3">
      <c r="A107" s="205" t="s">
        <v>515</v>
      </c>
      <c r="B107" s="206" t="s">
        <v>49</v>
      </c>
      <c r="C107" s="207"/>
      <c r="D107" s="208">
        <v>395</v>
      </c>
      <c r="E107" s="207"/>
      <c r="F107" s="207"/>
    </row>
    <row r="108" spans="1:6" s="209" customFormat="1" ht="30" customHeight="1" x14ac:dyDescent="0.3">
      <c r="A108" s="205" t="s">
        <v>598</v>
      </c>
      <c r="B108" s="206" t="s">
        <v>138</v>
      </c>
      <c r="C108" s="208">
        <v>874</v>
      </c>
      <c r="D108" s="207"/>
      <c r="E108" s="207"/>
      <c r="F108" s="207"/>
    </row>
    <row r="109" spans="1:6" s="209" customFormat="1" ht="30" customHeight="1" x14ac:dyDescent="0.3">
      <c r="A109" s="205" t="s">
        <v>718</v>
      </c>
      <c r="B109" s="206" t="s">
        <v>99</v>
      </c>
      <c r="C109" s="208">
        <v>812.6</v>
      </c>
      <c r="D109" s="207"/>
      <c r="E109" s="207"/>
      <c r="F109" s="207"/>
    </row>
    <row r="110" spans="1:6" s="209" customFormat="1" ht="30" customHeight="1" x14ac:dyDescent="0.3">
      <c r="A110" s="205" t="s">
        <v>521</v>
      </c>
      <c r="B110" s="206" t="s">
        <v>66</v>
      </c>
      <c r="C110" s="207"/>
      <c r="D110" s="208">
        <v>395</v>
      </c>
      <c r="E110" s="207"/>
      <c r="F110" s="207"/>
    </row>
    <row r="111" spans="1:6" s="209" customFormat="1" ht="30" customHeight="1" x14ac:dyDescent="0.3">
      <c r="A111" s="205" t="s">
        <v>522</v>
      </c>
      <c r="B111" s="206" t="s">
        <v>49</v>
      </c>
      <c r="C111" s="207"/>
      <c r="D111" s="208">
        <v>197.5</v>
      </c>
      <c r="E111" s="207"/>
      <c r="F111" s="207"/>
    </row>
    <row r="112" spans="1:6" s="209" customFormat="1" ht="30" customHeight="1" x14ac:dyDescent="0.3">
      <c r="A112" s="205" t="s">
        <v>601</v>
      </c>
      <c r="B112" s="206" t="s">
        <v>49</v>
      </c>
      <c r="C112" s="207"/>
      <c r="D112" s="208">
        <v>395</v>
      </c>
      <c r="E112" s="207"/>
      <c r="F112" s="207"/>
    </row>
    <row r="113" spans="1:6" s="209" customFormat="1" ht="30" customHeight="1" x14ac:dyDescent="0.3">
      <c r="A113" s="205" t="s">
        <v>603</v>
      </c>
      <c r="B113" s="206" t="s">
        <v>113</v>
      </c>
      <c r="C113" s="207"/>
      <c r="D113" s="207"/>
      <c r="E113" s="208">
        <v>415</v>
      </c>
      <c r="F113" s="207"/>
    </row>
    <row r="114" spans="1:6" s="209" customFormat="1" ht="30" customHeight="1" x14ac:dyDescent="0.3">
      <c r="A114" s="205" t="s">
        <v>533</v>
      </c>
      <c r="B114" s="206" t="s">
        <v>57</v>
      </c>
      <c r="C114" s="207"/>
      <c r="D114" s="208">
        <v>395</v>
      </c>
      <c r="E114" s="207"/>
      <c r="F114" s="207"/>
    </row>
    <row r="115" spans="1:6" s="209" customFormat="1" ht="30" customHeight="1" thickBot="1" x14ac:dyDescent="0.35">
      <c r="A115" s="205" t="s">
        <v>534</v>
      </c>
      <c r="B115" s="206" t="s">
        <v>66</v>
      </c>
      <c r="C115" s="207"/>
      <c r="D115" s="208">
        <v>395</v>
      </c>
      <c r="E115" s="207"/>
      <c r="F115" s="207"/>
    </row>
    <row r="116" spans="1:6" s="209" customFormat="1" ht="30" customHeight="1" x14ac:dyDescent="0.3">
      <c r="A116" s="211" t="s">
        <v>82</v>
      </c>
      <c r="B116" s="211"/>
      <c r="C116" s="212">
        <v>87689.5</v>
      </c>
      <c r="D116" s="212">
        <v>36521.5</v>
      </c>
      <c r="E116" s="212">
        <v>5198.5</v>
      </c>
      <c r="F116" s="213"/>
    </row>
    <row r="117" spans="1:6" s="209" customFormat="1" ht="30" customHeight="1" x14ac:dyDescent="0.3">
      <c r="A117" s="214" t="s">
        <v>21</v>
      </c>
      <c r="B117" s="214"/>
      <c r="C117" s="214"/>
      <c r="D117" s="214"/>
      <c r="E117" s="214"/>
      <c r="F117" s="215">
        <v>129409.5</v>
      </c>
    </row>
    <row r="118" spans="1:6" s="209" customFormat="1" ht="30" customHeight="1" x14ac:dyDescent="0.3"/>
    <row r="119" spans="1:6" s="209" customFormat="1" ht="30" customHeight="1" x14ac:dyDescent="0.3"/>
    <row r="120" spans="1:6" s="209" customFormat="1" ht="30" customHeight="1" x14ac:dyDescent="0.3"/>
    <row r="121" spans="1:6" s="209" customFormat="1" ht="30" customHeight="1" x14ac:dyDescent="0.3"/>
    <row r="122" spans="1:6" s="209" customFormat="1" ht="30" customHeight="1" x14ac:dyDescent="0.3"/>
    <row r="123" spans="1:6" s="209" customFormat="1" ht="30" customHeight="1" x14ac:dyDescent="0.3"/>
    <row r="124" spans="1:6" s="209" customFormat="1" ht="30" customHeight="1" x14ac:dyDescent="0.3"/>
    <row r="125" spans="1:6" s="209" customFormat="1" ht="30" customHeight="1" x14ac:dyDescent="0.3"/>
    <row r="126" spans="1:6" s="209" customFormat="1" ht="30" customHeight="1" x14ac:dyDescent="0.3"/>
    <row r="127" spans="1:6" s="209" customFormat="1" ht="30" customHeight="1" x14ac:dyDescent="0.3"/>
    <row r="128" spans="1:6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16:B116"/>
    <mergeCell ref="A117:E11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A1:J246"/>
  <sheetViews>
    <sheetView topLeftCell="B16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88671875" customWidth="1"/>
    <col min="10" max="10" width="12.777343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297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1990</v>
      </c>
    </row>
    <row r="7" spans="1:10" x14ac:dyDescent="0.3">
      <c r="A7" t="s">
        <v>7</v>
      </c>
      <c r="C7" s="24">
        <v>956.2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37">
        <v>43556</v>
      </c>
    </row>
    <row r="12" spans="1:10" x14ac:dyDescent="0.3">
      <c r="A12" t="s">
        <v>12</v>
      </c>
      <c r="G12" t="s">
        <v>13</v>
      </c>
      <c r="H12" s="28"/>
      <c r="I12" s="235">
        <v>15.51</v>
      </c>
      <c r="J12" s="234">
        <v>16.28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4.25" customHeight="1" x14ac:dyDescent="0.3">
      <c r="H15" s="25"/>
      <c r="I15" s="51"/>
      <c r="J15" s="5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217985.1</v>
      </c>
      <c r="F21" s="152"/>
      <c r="G21" s="152">
        <v>218159.61</v>
      </c>
      <c r="H21" s="152"/>
      <c r="I21" s="147">
        <f>E21-G21</f>
        <v>-174.50999999998021</v>
      </c>
      <c r="J21" s="147"/>
    </row>
    <row r="22" spans="1:10" ht="15" customHeight="1" x14ac:dyDescent="0.3">
      <c r="A22" s="33"/>
      <c r="B22" s="150" t="s">
        <v>21</v>
      </c>
      <c r="C22" s="150"/>
      <c r="D22" s="150"/>
      <c r="E22" s="147">
        <f>SUM(E21)</f>
        <v>217985.1</v>
      </c>
      <c r="F22" s="147"/>
      <c r="G22" s="147">
        <f>SUM(G21)</f>
        <v>218159.61</v>
      </c>
      <c r="H22" s="147"/>
      <c r="I22" s="147">
        <f>SUM(I21)</f>
        <v>-174.50999999998021</v>
      </c>
      <c r="J22" s="147"/>
    </row>
    <row r="23" spans="1:10" ht="16.5" customHeight="1" x14ac:dyDescent="0.3">
      <c r="A23" s="33"/>
      <c r="B23" s="34" t="s">
        <v>298</v>
      </c>
      <c r="C23" s="35"/>
      <c r="D23" s="35"/>
      <c r="E23" s="35"/>
      <c r="F23" s="35"/>
      <c r="G23" s="35"/>
      <c r="H23" s="36"/>
      <c r="I23" s="34"/>
      <c r="J23" s="36">
        <v>459.83</v>
      </c>
    </row>
    <row r="24" spans="1:10" x14ac:dyDescent="0.3">
      <c r="A24" s="32" t="s">
        <v>23</v>
      </c>
      <c r="B24" t="s">
        <v>85</v>
      </c>
    </row>
    <row r="25" spans="1:10" ht="10.5" customHeight="1" x14ac:dyDescent="0.3"/>
    <row r="26" spans="1:10" ht="56.4" customHeight="1" x14ac:dyDescent="0.3">
      <c r="A26" s="37" t="s">
        <v>24</v>
      </c>
      <c r="B26" s="151" t="s">
        <v>25</v>
      </c>
      <c r="C26" s="151"/>
      <c r="D26" s="151"/>
      <c r="E26" s="151"/>
      <c r="F26" s="37" t="s">
        <v>26</v>
      </c>
      <c r="G26" s="151" t="s">
        <v>27</v>
      </c>
      <c r="H26" s="151"/>
      <c r="I26" s="151" t="s">
        <v>28</v>
      </c>
      <c r="J26" s="151"/>
    </row>
    <row r="27" spans="1:10" ht="59.4" customHeight="1" x14ac:dyDescent="0.3">
      <c r="A27" s="38">
        <v>1</v>
      </c>
      <c r="B27" s="145" t="s">
        <v>29</v>
      </c>
      <c r="C27" s="145"/>
      <c r="D27" s="145"/>
      <c r="E27" s="145"/>
      <c r="F27" s="33" t="s">
        <v>13</v>
      </c>
      <c r="G27" s="149">
        <v>5.78</v>
      </c>
      <c r="H27" s="149"/>
      <c r="I27" s="147">
        <f>G27*$C$7*12</f>
        <v>66322.032000000007</v>
      </c>
      <c r="J27" s="147"/>
    </row>
    <row r="28" spans="1:10" ht="45" customHeight="1" x14ac:dyDescent="0.3">
      <c r="A28" s="38">
        <v>2</v>
      </c>
      <c r="B28" s="145" t="s">
        <v>30</v>
      </c>
      <c r="C28" s="145"/>
      <c r="D28" s="145"/>
      <c r="E28" s="145"/>
      <c r="F28" s="124" t="s">
        <v>13</v>
      </c>
      <c r="G28" s="149">
        <v>4.41</v>
      </c>
      <c r="H28" s="149"/>
      <c r="I28" s="147">
        <f t="shared" ref="I28:I36" si="0">G28*$C$7*12</f>
        <v>50602.104000000007</v>
      </c>
      <c r="J28" s="147"/>
    </row>
    <row r="29" spans="1:10" ht="30" customHeight="1" x14ac:dyDescent="0.3">
      <c r="A29" s="38">
        <v>3</v>
      </c>
      <c r="B29" s="145" t="s">
        <v>31</v>
      </c>
      <c r="C29" s="145"/>
      <c r="D29" s="145"/>
      <c r="E29" s="145"/>
      <c r="F29" s="124" t="s">
        <v>13</v>
      </c>
      <c r="G29" s="146">
        <v>1.05</v>
      </c>
      <c r="H29" s="146"/>
      <c r="I29" s="147">
        <f t="shared" si="0"/>
        <v>12048.12</v>
      </c>
      <c r="J29" s="147"/>
    </row>
    <row r="30" spans="1:10" ht="30" customHeight="1" x14ac:dyDescent="0.3">
      <c r="A30" s="38">
        <v>4</v>
      </c>
      <c r="B30" s="145" t="s">
        <v>106</v>
      </c>
      <c r="C30" s="145"/>
      <c r="D30" s="145"/>
      <c r="E30" s="145"/>
      <c r="F30" s="124" t="s">
        <v>13</v>
      </c>
      <c r="G30" s="146">
        <v>2.2200000000000002</v>
      </c>
      <c r="H30" s="146"/>
      <c r="I30" s="147">
        <f t="shared" si="0"/>
        <v>25473.168000000001</v>
      </c>
      <c r="J30" s="147"/>
    </row>
    <row r="31" spans="1:10" ht="30.6" customHeight="1" x14ac:dyDescent="0.3">
      <c r="A31" s="38">
        <v>5</v>
      </c>
      <c r="B31" s="145" t="s">
        <v>107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6</v>
      </c>
      <c r="B32" s="145" t="s">
        <v>87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7</v>
      </c>
      <c r="B33" s="145" t="s">
        <v>35</v>
      </c>
      <c r="C33" s="145"/>
      <c r="D33" s="145"/>
      <c r="E33" s="145"/>
      <c r="F33" s="33" t="s">
        <v>13</v>
      </c>
      <c r="G33" s="146">
        <v>0.46</v>
      </c>
      <c r="H33" s="146"/>
      <c r="I33" s="147">
        <f t="shared" si="0"/>
        <v>5278.2240000000002</v>
      </c>
      <c r="J33" s="147"/>
    </row>
    <row r="34" spans="1:10" ht="25.05" customHeight="1" x14ac:dyDescent="0.3">
      <c r="A34" s="38">
        <v>8</v>
      </c>
      <c r="B34" s="145" t="s">
        <v>36</v>
      </c>
      <c r="C34" s="145"/>
      <c r="D34" s="145"/>
      <c r="E34" s="145"/>
      <c r="F34" s="33" t="s">
        <v>13</v>
      </c>
      <c r="G34" s="146">
        <v>0.28999999999999998</v>
      </c>
      <c r="H34" s="146"/>
      <c r="I34" s="147">
        <f t="shared" si="0"/>
        <v>3327.576</v>
      </c>
      <c r="J34" s="147"/>
    </row>
    <row r="35" spans="1:10" ht="25.05" customHeight="1" x14ac:dyDescent="0.3">
      <c r="A35" s="38">
        <v>9</v>
      </c>
      <c r="B35" s="145" t="s">
        <v>37</v>
      </c>
      <c r="C35" s="145"/>
      <c r="D35" s="145"/>
      <c r="E35" s="145"/>
      <c r="F35" s="33" t="s">
        <v>13</v>
      </c>
      <c r="G35" s="146">
        <v>0.22</v>
      </c>
      <c r="H35" s="146"/>
      <c r="I35" s="147">
        <f t="shared" si="0"/>
        <v>2524.3679999999999</v>
      </c>
      <c r="J35" s="147"/>
    </row>
    <row r="36" spans="1:10" ht="25.05" customHeight="1" x14ac:dyDescent="0.3">
      <c r="A36" s="38">
        <v>10</v>
      </c>
      <c r="B36" s="145" t="s">
        <v>38</v>
      </c>
      <c r="C36" s="145"/>
      <c r="D36" s="145"/>
      <c r="E36" s="145"/>
      <c r="F36" s="33" t="s">
        <v>13</v>
      </c>
      <c r="G36" s="146">
        <v>1.77</v>
      </c>
      <c r="H36" s="146"/>
      <c r="I36" s="147">
        <f t="shared" si="0"/>
        <v>20309.688000000002</v>
      </c>
      <c r="J36" s="147"/>
    </row>
    <row r="37" spans="1:10" ht="25.05" customHeight="1" x14ac:dyDescent="0.3">
      <c r="A37" s="33"/>
      <c r="B37" s="148" t="s">
        <v>39</v>
      </c>
      <c r="C37" s="148"/>
      <c r="D37" s="148"/>
      <c r="E37" s="148"/>
      <c r="F37" s="33"/>
      <c r="G37" s="149"/>
      <c r="H37" s="149"/>
      <c r="I37" s="147">
        <f>SUM(I27:J36)</f>
        <v>185885.27999999997</v>
      </c>
      <c r="J37" s="147"/>
    </row>
    <row r="38" spans="1:10" x14ac:dyDescent="0.3">
      <c r="A38" s="39"/>
      <c r="B38" s="39"/>
      <c r="C38" s="39"/>
      <c r="D38" s="39"/>
      <c r="E38" s="39"/>
      <c r="F38" s="39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x14ac:dyDescent="0.3">
      <c r="A41" s="40" t="s">
        <v>299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  <c r="I44" s="192"/>
      <c r="J44" s="192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645</v>
      </c>
      <c r="B46" s="45" t="s">
        <v>51</v>
      </c>
      <c r="C46" s="46"/>
      <c r="D46" s="47">
        <v>139</v>
      </c>
      <c r="E46" s="46"/>
      <c r="F46" s="46"/>
    </row>
    <row r="47" spans="1:10" x14ac:dyDescent="0.3">
      <c r="A47" s="44" t="s">
        <v>783</v>
      </c>
      <c r="B47" s="45" t="s">
        <v>53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539</v>
      </c>
      <c r="B48" s="206" t="s">
        <v>49</v>
      </c>
      <c r="C48" s="207"/>
      <c r="D48" s="208">
        <v>790</v>
      </c>
      <c r="E48" s="207"/>
      <c r="F48" s="207"/>
    </row>
    <row r="49" spans="1:6" s="209" customFormat="1" ht="30" customHeight="1" x14ac:dyDescent="0.3">
      <c r="A49" s="205" t="s">
        <v>458</v>
      </c>
      <c r="B49" s="206" t="s">
        <v>50</v>
      </c>
      <c r="C49" s="207"/>
      <c r="D49" s="207"/>
      <c r="E49" s="208">
        <v>463</v>
      </c>
      <c r="F49" s="207"/>
    </row>
    <row r="50" spans="1:6" s="209" customFormat="1" ht="30" customHeight="1" x14ac:dyDescent="0.3">
      <c r="A50" s="205" t="s">
        <v>542</v>
      </c>
      <c r="B50" s="206" t="s">
        <v>143</v>
      </c>
      <c r="C50" s="207"/>
      <c r="D50" s="207"/>
      <c r="E50" s="210">
        <v>1089</v>
      </c>
      <c r="F50" s="207"/>
    </row>
    <row r="51" spans="1:6" s="209" customFormat="1" ht="30" customHeight="1" x14ac:dyDescent="0.3">
      <c r="A51" s="205" t="s">
        <v>466</v>
      </c>
      <c r="B51" s="206" t="s">
        <v>49</v>
      </c>
      <c r="C51" s="207"/>
      <c r="D51" s="208">
        <v>395</v>
      </c>
      <c r="E51" s="207"/>
      <c r="F51" s="207"/>
    </row>
    <row r="52" spans="1:6" s="209" customFormat="1" ht="30" customHeight="1" x14ac:dyDescent="0.3">
      <c r="A52" s="205" t="s">
        <v>655</v>
      </c>
      <c r="B52" s="206" t="s">
        <v>65</v>
      </c>
      <c r="C52" s="207"/>
      <c r="D52" s="208">
        <v>790</v>
      </c>
      <c r="E52" s="207"/>
      <c r="F52" s="207"/>
    </row>
    <row r="53" spans="1:6" s="209" customFormat="1" ht="30" customHeight="1" x14ac:dyDescent="0.3">
      <c r="A53" s="205" t="s">
        <v>615</v>
      </c>
      <c r="B53" s="206" t="s">
        <v>63</v>
      </c>
      <c r="C53" s="208">
        <v>410</v>
      </c>
      <c r="D53" s="207"/>
      <c r="E53" s="207"/>
      <c r="F53" s="207"/>
    </row>
    <row r="54" spans="1:6" s="209" customFormat="1" ht="30" customHeight="1" x14ac:dyDescent="0.3">
      <c r="A54" s="205" t="s">
        <v>566</v>
      </c>
      <c r="B54" s="206" t="s">
        <v>119</v>
      </c>
      <c r="C54" s="210">
        <v>1696</v>
      </c>
      <c r="D54" s="207"/>
      <c r="E54" s="207"/>
      <c r="F54" s="207"/>
    </row>
    <row r="55" spans="1:6" s="209" customFormat="1" ht="30" customHeight="1" x14ac:dyDescent="0.3">
      <c r="A55" s="205" t="s">
        <v>567</v>
      </c>
      <c r="B55" s="206" t="s">
        <v>97</v>
      </c>
      <c r="C55" s="210">
        <v>1890</v>
      </c>
      <c r="D55" s="207"/>
      <c r="E55" s="207"/>
      <c r="F55" s="207"/>
    </row>
    <row r="56" spans="1:6" s="209" customFormat="1" ht="30" customHeight="1" x14ac:dyDescent="0.3">
      <c r="A56" s="205" t="s">
        <v>567</v>
      </c>
      <c r="B56" s="206" t="s">
        <v>49</v>
      </c>
      <c r="C56" s="207"/>
      <c r="D56" s="208">
        <v>790</v>
      </c>
      <c r="E56" s="207"/>
      <c r="F56" s="207"/>
    </row>
    <row r="57" spans="1:6" s="209" customFormat="1" ht="30" customHeight="1" x14ac:dyDescent="0.3">
      <c r="A57" s="205" t="s">
        <v>575</v>
      </c>
      <c r="B57" s="206" t="s">
        <v>480</v>
      </c>
      <c r="C57" s="207"/>
      <c r="D57" s="210">
        <v>7427</v>
      </c>
      <c r="E57" s="207"/>
      <c r="F57" s="207"/>
    </row>
    <row r="58" spans="1:6" s="209" customFormat="1" ht="30" customHeight="1" x14ac:dyDescent="0.3">
      <c r="A58" s="205" t="s">
        <v>576</v>
      </c>
      <c r="B58" s="206" t="s">
        <v>480</v>
      </c>
      <c r="C58" s="207"/>
      <c r="D58" s="208">
        <v>656</v>
      </c>
      <c r="E58" s="207"/>
      <c r="F58" s="207"/>
    </row>
    <row r="59" spans="1:6" s="209" customFormat="1" ht="30" customHeight="1" x14ac:dyDescent="0.3">
      <c r="A59" s="205" t="s">
        <v>622</v>
      </c>
      <c r="B59" s="206" t="s">
        <v>65</v>
      </c>
      <c r="C59" s="207"/>
      <c r="D59" s="208">
        <v>790</v>
      </c>
      <c r="E59" s="207"/>
      <c r="F59" s="207"/>
    </row>
    <row r="60" spans="1:6" s="209" customFormat="1" ht="30" customHeight="1" x14ac:dyDescent="0.3">
      <c r="A60" s="205" t="s">
        <v>762</v>
      </c>
      <c r="B60" s="206" t="s">
        <v>544</v>
      </c>
      <c r="C60" s="207"/>
      <c r="D60" s="207"/>
      <c r="E60" s="208">
        <v>439</v>
      </c>
      <c r="F60" s="207"/>
    </row>
    <row r="61" spans="1:6" s="209" customFormat="1" ht="30" customHeight="1" x14ac:dyDescent="0.3">
      <c r="A61" s="205" t="s">
        <v>581</v>
      </c>
      <c r="B61" s="206" t="s">
        <v>115</v>
      </c>
      <c r="C61" s="210">
        <v>1780</v>
      </c>
      <c r="D61" s="207"/>
      <c r="E61" s="207"/>
      <c r="F61" s="207"/>
    </row>
    <row r="62" spans="1:6" s="209" customFormat="1" ht="30" customHeight="1" x14ac:dyDescent="0.3">
      <c r="A62" s="205" t="s">
        <v>842</v>
      </c>
      <c r="B62" s="206" t="s">
        <v>113</v>
      </c>
      <c r="C62" s="207"/>
      <c r="D62" s="207"/>
      <c r="E62" s="208">
        <v>790</v>
      </c>
      <c r="F62" s="207"/>
    </row>
    <row r="63" spans="1:6" s="209" customFormat="1" ht="30" customHeight="1" x14ac:dyDescent="0.3">
      <c r="A63" s="205" t="s">
        <v>672</v>
      </c>
      <c r="B63" s="206" t="s">
        <v>486</v>
      </c>
      <c r="C63" s="207"/>
      <c r="D63" s="208">
        <v>197.5</v>
      </c>
      <c r="E63" s="207"/>
      <c r="F63" s="207"/>
    </row>
    <row r="64" spans="1:6" s="209" customFormat="1" ht="30" customHeight="1" x14ac:dyDescent="0.3">
      <c r="A64" s="205" t="s">
        <v>850</v>
      </c>
      <c r="B64" s="206" t="s">
        <v>129</v>
      </c>
      <c r="C64" s="207"/>
      <c r="D64" s="207"/>
      <c r="E64" s="208">
        <v>440</v>
      </c>
      <c r="F64" s="207"/>
    </row>
    <row r="65" spans="1:6" s="209" customFormat="1" ht="30" customHeight="1" x14ac:dyDescent="0.3">
      <c r="A65" s="205" t="s">
        <v>487</v>
      </c>
      <c r="B65" s="206" t="s">
        <v>143</v>
      </c>
      <c r="C65" s="207"/>
      <c r="D65" s="207"/>
      <c r="E65" s="210">
        <v>1117</v>
      </c>
      <c r="F65" s="207"/>
    </row>
    <row r="66" spans="1:6" s="209" customFormat="1" ht="30" customHeight="1" x14ac:dyDescent="0.3">
      <c r="A66" s="205" t="s">
        <v>490</v>
      </c>
      <c r="B66" s="206" t="s">
        <v>50</v>
      </c>
      <c r="C66" s="207"/>
      <c r="D66" s="207"/>
      <c r="E66" s="208">
        <v>437</v>
      </c>
      <c r="F66" s="207"/>
    </row>
    <row r="67" spans="1:6" s="209" customFormat="1" ht="30" customHeight="1" x14ac:dyDescent="0.3">
      <c r="A67" s="205" t="s">
        <v>491</v>
      </c>
      <c r="B67" s="206" t="s">
        <v>143</v>
      </c>
      <c r="C67" s="207"/>
      <c r="D67" s="207"/>
      <c r="E67" s="208">
        <v>395</v>
      </c>
      <c r="F67" s="207"/>
    </row>
    <row r="68" spans="1:6" s="209" customFormat="1" ht="30" customHeight="1" x14ac:dyDescent="0.3">
      <c r="A68" s="205" t="s">
        <v>492</v>
      </c>
      <c r="B68" s="206" t="s">
        <v>579</v>
      </c>
      <c r="C68" s="210">
        <v>118745.5</v>
      </c>
      <c r="D68" s="207"/>
      <c r="E68" s="207"/>
      <c r="F68" s="207"/>
    </row>
    <row r="69" spans="1:6" s="209" customFormat="1" ht="30" customHeight="1" x14ac:dyDescent="0.3">
      <c r="A69" s="205" t="s">
        <v>677</v>
      </c>
      <c r="B69" s="206" t="s">
        <v>81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504</v>
      </c>
      <c r="B70" s="206" t="s">
        <v>49</v>
      </c>
      <c r="C70" s="207"/>
      <c r="D70" s="208">
        <v>395</v>
      </c>
      <c r="E70" s="207"/>
      <c r="F70" s="207"/>
    </row>
    <row r="71" spans="1:6" s="209" customFormat="1" ht="30" customHeight="1" x14ac:dyDescent="0.3">
      <c r="A71" s="205" t="s">
        <v>781</v>
      </c>
      <c r="B71" s="206" t="s">
        <v>77</v>
      </c>
      <c r="C71" s="208">
        <v>410</v>
      </c>
      <c r="D71" s="207"/>
      <c r="E71" s="207"/>
      <c r="F71" s="207"/>
    </row>
    <row r="72" spans="1:6" s="209" customFormat="1" ht="30" customHeight="1" x14ac:dyDescent="0.3">
      <c r="A72" s="205" t="s">
        <v>684</v>
      </c>
      <c r="B72" s="206" t="s">
        <v>49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511</v>
      </c>
      <c r="B73" s="206" t="s">
        <v>109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706</v>
      </c>
      <c r="B74" s="206" t="s">
        <v>49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596</v>
      </c>
      <c r="B75" s="206" t="s">
        <v>851</v>
      </c>
      <c r="C75" s="210">
        <v>1215</v>
      </c>
      <c r="D75" s="207"/>
      <c r="E75" s="207"/>
      <c r="F75" s="207"/>
    </row>
    <row r="76" spans="1:6" s="209" customFormat="1" ht="30" customHeight="1" x14ac:dyDescent="0.3">
      <c r="A76" s="205" t="s">
        <v>807</v>
      </c>
      <c r="B76" s="206" t="s">
        <v>49</v>
      </c>
      <c r="C76" s="207"/>
      <c r="D76" s="208">
        <v>395</v>
      </c>
      <c r="E76" s="207"/>
      <c r="F76" s="207"/>
    </row>
    <row r="77" spans="1:6" s="209" customFormat="1" ht="30" customHeight="1" x14ac:dyDescent="0.3">
      <c r="A77" s="205" t="s">
        <v>598</v>
      </c>
      <c r="B77" s="206" t="s">
        <v>65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521</v>
      </c>
      <c r="B78" s="206" t="s">
        <v>55</v>
      </c>
      <c r="C78" s="207"/>
      <c r="D78" s="208">
        <v>395</v>
      </c>
      <c r="E78" s="207"/>
      <c r="F78" s="207"/>
    </row>
    <row r="79" spans="1:6" s="209" customFormat="1" ht="30" customHeight="1" thickBot="1" x14ac:dyDescent="0.35">
      <c r="A79" s="205" t="s">
        <v>529</v>
      </c>
      <c r="B79" s="206" t="s">
        <v>49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11" t="s">
        <v>82</v>
      </c>
      <c r="B80" s="211"/>
      <c r="C80" s="212">
        <v>126146.5</v>
      </c>
      <c r="D80" s="212">
        <v>15807.5</v>
      </c>
      <c r="E80" s="212">
        <v>5170</v>
      </c>
      <c r="F80" s="213"/>
    </row>
    <row r="81" spans="1:6" s="209" customFormat="1" ht="30" customHeight="1" x14ac:dyDescent="0.3">
      <c r="A81" s="214" t="s">
        <v>21</v>
      </c>
      <c r="B81" s="214"/>
      <c r="C81" s="214"/>
      <c r="D81" s="214"/>
      <c r="E81" s="214"/>
      <c r="F81" s="215">
        <v>147124</v>
      </c>
    </row>
    <row r="82" spans="1:6" s="209" customFormat="1" ht="30" customHeight="1" x14ac:dyDescent="0.3">
      <c r="A82" s="68"/>
      <c r="B82" s="68"/>
      <c r="C82" s="68"/>
      <c r="D82" s="68"/>
      <c r="E82" s="68"/>
      <c r="F82" s="68"/>
    </row>
    <row r="83" spans="1:6" s="209" customFormat="1" ht="30" customHeight="1" x14ac:dyDescent="0.3">
      <c r="A83" s="68"/>
      <c r="B83" s="68"/>
      <c r="C83" s="68"/>
      <c r="D83" s="68"/>
      <c r="E83" s="68"/>
      <c r="F83" s="68"/>
    </row>
    <row r="84" spans="1:6" s="209" customFormat="1" ht="30" customHeight="1" x14ac:dyDescent="0.3"/>
    <row r="85" spans="1:6" s="209" customFormat="1" ht="30" customHeight="1" x14ac:dyDescent="0.3"/>
    <row r="86" spans="1:6" s="209" customFormat="1" ht="30" customHeight="1" x14ac:dyDescent="0.3"/>
    <row r="87" spans="1:6" s="209" customFormat="1" ht="30" customHeight="1" x14ac:dyDescent="0.3"/>
    <row r="88" spans="1:6" s="209" customFormat="1" ht="30" customHeight="1" x14ac:dyDescent="0.3"/>
    <row r="89" spans="1:6" s="209" customFormat="1" ht="30" customHeight="1" x14ac:dyDescent="0.3"/>
    <row r="90" spans="1:6" s="209" customFormat="1" ht="30" customHeight="1" x14ac:dyDescent="0.3"/>
    <row r="91" spans="1:6" s="209" customFormat="1" ht="30" customHeight="1" x14ac:dyDescent="0.3"/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1">
    <mergeCell ref="B28:E28"/>
    <mergeCell ref="G28:H28"/>
    <mergeCell ref="I28:J28"/>
    <mergeCell ref="B29:E29"/>
    <mergeCell ref="G29:H29"/>
    <mergeCell ref="I29:J29"/>
    <mergeCell ref="A81:E8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6:E26"/>
    <mergeCell ref="G26:H26"/>
    <mergeCell ref="I26:J26"/>
    <mergeCell ref="B27:E27"/>
    <mergeCell ref="G27:H27"/>
    <mergeCell ref="I27:J27"/>
    <mergeCell ref="B30:E30"/>
    <mergeCell ref="G30:H30"/>
    <mergeCell ref="I30:J30"/>
    <mergeCell ref="I31:J31"/>
    <mergeCell ref="I32:J32"/>
    <mergeCell ref="B31:E31"/>
    <mergeCell ref="G31:H31"/>
    <mergeCell ref="B32:E32"/>
    <mergeCell ref="G32:H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80:B80"/>
    <mergeCell ref="B37:E37"/>
    <mergeCell ref="G37:H37"/>
    <mergeCell ref="I37:J37"/>
    <mergeCell ref="A39:F39"/>
    <mergeCell ref="I44:J44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B050"/>
    <pageSetUpPr fitToPage="1"/>
  </sheetPr>
  <dimension ref="A1:J246"/>
  <sheetViews>
    <sheetView topLeftCell="B1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300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1935</v>
      </c>
    </row>
    <row r="7" spans="1:10" x14ac:dyDescent="0.3">
      <c r="A7" t="s">
        <v>7</v>
      </c>
      <c r="C7" s="24">
        <v>231.6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10.199999999999999</v>
      </c>
      <c r="J12" s="234">
        <v>10.71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31071.52</v>
      </c>
      <c r="F21" s="152"/>
      <c r="G21" s="152">
        <v>30944.959999999999</v>
      </c>
      <c r="H21" s="152"/>
      <c r="I21" s="147">
        <f>E21-G21</f>
        <v>126.56000000000131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31071.52</v>
      </c>
      <c r="F23" s="147"/>
      <c r="G23" s="147">
        <f>G21+G22</f>
        <v>30944.959999999999</v>
      </c>
      <c r="H23" s="147"/>
      <c r="I23" s="147">
        <f>I21+I22</f>
        <v>126.56000000000131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0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4.97</v>
      </c>
      <c r="H28" s="149"/>
      <c r="I28" s="147">
        <f>G28*$C$7*12</f>
        <v>13812.624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1.79</v>
      </c>
      <c r="H29" s="149"/>
      <c r="I29" s="147">
        <f t="shared" ref="I29:I37" si="0">G29*$C$7*12</f>
        <v>4974.768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2918.16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0.13</v>
      </c>
      <c r="H32" s="146"/>
      <c r="I32" s="147">
        <f t="shared" si="0"/>
        <v>361.29599999999999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1278.432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805.96799999999985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611.42399999999998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4919.1840000000002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29681.856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/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21" x14ac:dyDescent="0.4">
      <c r="A42" s="134" t="s">
        <v>40</v>
      </c>
      <c r="B42" s="134"/>
      <c r="C42" s="134"/>
      <c r="D42" s="134"/>
      <c r="E42" s="134"/>
      <c r="F42" s="134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301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17.399999999999999" x14ac:dyDescent="0.3">
      <c r="A46" s="40" t="s">
        <v>448</v>
      </c>
      <c r="B46" s="39"/>
      <c r="C46" s="39"/>
      <c r="D46" s="39"/>
      <c r="E46" s="39"/>
      <c r="F46" s="39"/>
    </row>
    <row r="47" spans="1:10" ht="15" thickBot="1" x14ac:dyDescent="0.35">
      <c r="A47" s="39"/>
      <c r="B47" s="39"/>
      <c r="C47" s="39"/>
      <c r="D47" s="39"/>
      <c r="E47" s="39"/>
      <c r="F47" s="39"/>
    </row>
    <row r="48" spans="1:10" s="209" customFormat="1" ht="30" customHeight="1" thickBot="1" x14ac:dyDescent="0.35">
      <c r="A48" s="41" t="s">
        <v>43</v>
      </c>
      <c r="B48" s="42" t="s">
        <v>44</v>
      </c>
      <c r="C48" s="42" t="s">
        <v>45</v>
      </c>
      <c r="D48" s="42" t="s">
        <v>46</v>
      </c>
      <c r="E48" s="42" t="s">
        <v>47</v>
      </c>
      <c r="F48" s="43" t="s">
        <v>48</v>
      </c>
    </row>
    <row r="49" spans="1:6" s="209" customFormat="1" ht="30" customHeight="1" x14ac:dyDescent="0.3">
      <c r="A49" s="205" t="s">
        <v>615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716</v>
      </c>
      <c r="B50" s="206" t="s">
        <v>836</v>
      </c>
      <c r="C50" s="210">
        <v>2685</v>
      </c>
      <c r="D50" s="207"/>
      <c r="E50" s="207"/>
      <c r="F50" s="207"/>
    </row>
    <row r="51" spans="1:6" s="209" customFormat="1" ht="30" customHeight="1" x14ac:dyDescent="0.3">
      <c r="A51" s="205" t="s">
        <v>776</v>
      </c>
      <c r="B51" s="206" t="s">
        <v>143</v>
      </c>
      <c r="C51" s="207"/>
      <c r="D51" s="207"/>
      <c r="E51" s="210">
        <v>1176</v>
      </c>
      <c r="F51" s="207"/>
    </row>
    <row r="52" spans="1:6" s="209" customFormat="1" ht="30" customHeight="1" thickBot="1" x14ac:dyDescent="0.35">
      <c r="A52" s="205" t="s">
        <v>781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11" t="s">
        <v>82</v>
      </c>
      <c r="B53" s="211"/>
      <c r="C53" s="212">
        <v>3300</v>
      </c>
      <c r="D53" s="213"/>
      <c r="E53" s="212">
        <v>1176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4476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5">
    <mergeCell ref="A53:B53"/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42:F42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50"/>
    <pageSetUpPr fitToPage="1"/>
  </sheetPr>
  <dimension ref="A1:J246"/>
  <sheetViews>
    <sheetView topLeftCell="B1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302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100"/>
      <c r="E6" s="158" t="s">
        <v>6</v>
      </c>
      <c r="F6" s="158"/>
      <c r="G6" s="158"/>
      <c r="I6" s="24">
        <v>1934</v>
      </c>
    </row>
    <row r="7" spans="1:10" x14ac:dyDescent="0.3">
      <c r="A7" t="s">
        <v>7</v>
      </c>
      <c r="C7" s="34">
        <v>253</v>
      </c>
      <c r="D7" s="98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35441.879999999997</v>
      </c>
      <c r="F21" s="152"/>
      <c r="G21" s="152">
        <v>24888.86</v>
      </c>
      <c r="H21" s="152"/>
      <c r="I21" s="147">
        <f>E21-G21</f>
        <v>10553.019999999997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35441.879999999997</v>
      </c>
      <c r="F23" s="147"/>
      <c r="G23" s="147">
        <f>G21+G22</f>
        <v>24888.86</v>
      </c>
      <c r="H23" s="147"/>
      <c r="I23" s="147">
        <f>I21+I22</f>
        <v>10553.019999999997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29329.56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14451.36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3187.8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303.60000000000002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1396.5600000000002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880.43999999999983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667.92000000000007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5373.72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26261.4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303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615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569</v>
      </c>
      <c r="B49" s="206" t="s">
        <v>160</v>
      </c>
      <c r="C49" s="208">
        <v>806</v>
      </c>
      <c r="D49" s="207"/>
      <c r="E49" s="207"/>
      <c r="F49" s="207"/>
    </row>
    <row r="50" spans="1:6" s="209" customFormat="1" ht="30" customHeight="1" x14ac:dyDescent="0.3">
      <c r="A50" s="205" t="s">
        <v>781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512</v>
      </c>
      <c r="B51" s="206" t="s">
        <v>115</v>
      </c>
      <c r="C51" s="210">
        <v>4787</v>
      </c>
      <c r="D51" s="207"/>
      <c r="E51" s="207"/>
      <c r="F51" s="207"/>
    </row>
    <row r="52" spans="1:6" s="209" customFormat="1" ht="30" customHeight="1" thickBot="1" x14ac:dyDescent="0.35">
      <c r="A52" s="205" t="s">
        <v>519</v>
      </c>
      <c r="B52" s="206" t="s">
        <v>136</v>
      </c>
      <c r="C52" s="208">
        <v>569</v>
      </c>
      <c r="D52" s="207"/>
      <c r="E52" s="207"/>
      <c r="F52" s="207"/>
    </row>
    <row r="53" spans="1:6" s="209" customFormat="1" ht="30" customHeight="1" x14ac:dyDescent="0.3">
      <c r="A53" s="211" t="s">
        <v>82</v>
      </c>
      <c r="B53" s="211"/>
      <c r="C53" s="212">
        <v>6777</v>
      </c>
      <c r="D53" s="213"/>
      <c r="E53" s="213"/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6777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3:B53"/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  <pageSetUpPr fitToPage="1"/>
  </sheetPr>
  <dimension ref="A1:J246"/>
  <sheetViews>
    <sheetView topLeftCell="B3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304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1978</v>
      </c>
    </row>
    <row r="7" spans="1:10" x14ac:dyDescent="0.3">
      <c r="A7" t="s">
        <v>7</v>
      </c>
      <c r="C7" s="24">
        <v>336.2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37022.300000000003</v>
      </c>
      <c r="F21" s="152"/>
      <c r="G21" s="152">
        <v>33761.43</v>
      </c>
      <c r="H21" s="152"/>
      <c r="I21" s="147">
        <f>E21-G21</f>
        <v>3260.8700000000026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37022.300000000003</v>
      </c>
      <c r="F23" s="147"/>
      <c r="G23" s="147">
        <f>G21+G22</f>
        <v>33761.43</v>
      </c>
      <c r="H23" s="147"/>
      <c r="I23" s="147">
        <f>I21+I22</f>
        <v>3260.8700000000026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7992.86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19203.743999999999</v>
      </c>
      <c r="J28" s="147"/>
    </row>
    <row r="29" spans="1:10" ht="24.6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4236.12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403.43999999999994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1855.8240000000001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1169.9759999999999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887.56799999999998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7140.887999999999</v>
      </c>
      <c r="J37" s="147"/>
    </row>
    <row r="38" spans="1:10" ht="14.2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34897.56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305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614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660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504</v>
      </c>
      <c r="B49" s="206" t="s">
        <v>425</v>
      </c>
      <c r="C49" s="208">
        <v>828</v>
      </c>
      <c r="D49" s="207"/>
      <c r="E49" s="207"/>
      <c r="F49" s="207"/>
    </row>
    <row r="50" spans="1:6" s="209" customFormat="1" ht="30" customHeight="1" thickBot="1" x14ac:dyDescent="0.35">
      <c r="A50" s="205" t="s">
        <v>681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11" t="s">
        <v>82</v>
      </c>
      <c r="B51" s="211"/>
      <c r="C51" s="212">
        <v>1443</v>
      </c>
      <c r="D51" s="213"/>
      <c r="E51" s="216">
        <v>395</v>
      </c>
      <c r="F51" s="213"/>
    </row>
    <row r="52" spans="1:6" s="209" customFormat="1" ht="30" customHeight="1" x14ac:dyDescent="0.3">
      <c r="A52" s="214" t="s">
        <v>21</v>
      </c>
      <c r="B52" s="214"/>
      <c r="C52" s="214"/>
      <c r="D52" s="214"/>
      <c r="E52" s="214"/>
      <c r="F52" s="215">
        <v>1838</v>
      </c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2:E5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1:B51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  <pageSetUpPr fitToPage="1"/>
  </sheetPr>
  <dimension ref="A1:J246"/>
  <sheetViews>
    <sheetView topLeftCell="B1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306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322.2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35441.879999999997</v>
      </c>
      <c r="F21" s="152"/>
      <c r="G21" s="152">
        <v>24888.86</v>
      </c>
      <c r="H21" s="152"/>
      <c r="I21" s="147">
        <f>E21-G21</f>
        <v>10553.019999999997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35441.879999999997</v>
      </c>
      <c r="F23" s="147"/>
      <c r="G23" s="147">
        <f>G21+G22</f>
        <v>24888.86</v>
      </c>
      <c r="H23" s="147"/>
      <c r="I23" s="147">
        <f>I21+I22</f>
        <v>10553.019999999997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29329.56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18404.063999999998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4059.7200000000003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386.64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1778.5439999999999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1121.2559999999999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850.60799999999995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6843.5280000000002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33444.36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15" customHeight="1" x14ac:dyDescent="0.4">
      <c r="A41" s="134" t="s">
        <v>40</v>
      </c>
      <c r="B41" s="134"/>
      <c r="C41" s="134"/>
      <c r="D41" s="134"/>
      <c r="E41" s="134"/>
      <c r="F41" s="134"/>
      <c r="G41" s="166"/>
      <c r="H41" s="166"/>
      <c r="I41" s="166"/>
      <c r="J41" s="166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307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614</v>
      </c>
      <c r="B48" s="206" t="s">
        <v>400</v>
      </c>
      <c r="C48" s="207"/>
      <c r="D48" s="207"/>
      <c r="E48" s="208">
        <v>395</v>
      </c>
      <c r="F48" s="207"/>
    </row>
    <row r="49" spans="1:6" s="209" customFormat="1" ht="30" customHeight="1" x14ac:dyDescent="0.3">
      <c r="A49" s="205" t="s">
        <v>660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thickBot="1" x14ac:dyDescent="0.35">
      <c r="A50" s="205" t="s">
        <v>681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11" t="s">
        <v>82</v>
      </c>
      <c r="B51" s="211"/>
      <c r="C51" s="216">
        <v>615</v>
      </c>
      <c r="D51" s="213"/>
      <c r="E51" s="216">
        <v>395</v>
      </c>
      <c r="F51" s="213"/>
    </row>
    <row r="52" spans="1:6" s="209" customFormat="1" ht="30" customHeight="1" x14ac:dyDescent="0.3">
      <c r="A52" s="214" t="s">
        <v>21</v>
      </c>
      <c r="B52" s="214"/>
      <c r="C52" s="214"/>
      <c r="D52" s="214"/>
      <c r="E52" s="214"/>
      <c r="F52" s="215">
        <v>1010</v>
      </c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thickBot="1" x14ac:dyDescent="0.35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211"/>
      <c r="B55" s="211"/>
      <c r="C55" s="212"/>
      <c r="D55" s="213"/>
      <c r="E55" s="213"/>
      <c r="F55" s="213"/>
    </row>
    <row r="56" spans="1:6" s="209" customFormat="1" ht="30" customHeight="1" x14ac:dyDescent="0.3">
      <c r="A56" s="218"/>
      <c r="B56" s="218"/>
      <c r="C56" s="218"/>
      <c r="D56" s="218"/>
      <c r="E56" s="218"/>
      <c r="F56" s="219"/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8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38:E38"/>
    <mergeCell ref="G38:H38"/>
    <mergeCell ref="I38:J38"/>
    <mergeCell ref="G41:H41"/>
    <mergeCell ref="I41:J41"/>
    <mergeCell ref="A55:B55"/>
    <mergeCell ref="A56:E56"/>
    <mergeCell ref="A41:F41"/>
    <mergeCell ref="A51:B51"/>
    <mergeCell ref="A52:E52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B050"/>
    <pageSetUpPr fitToPage="1"/>
  </sheetPr>
  <dimension ref="A1:J246"/>
  <sheetViews>
    <sheetView topLeftCell="B1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308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318.89999999999998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34964.400000000001</v>
      </c>
      <c r="F21" s="152"/>
      <c r="G21" s="152">
        <v>25014.44</v>
      </c>
      <c r="H21" s="152"/>
      <c r="I21" s="147">
        <f>E21-G21</f>
        <v>9949.9600000000028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34964.400000000001</v>
      </c>
      <c r="F23" s="147"/>
      <c r="G23" s="147">
        <f>G21+G22</f>
        <v>25014.44</v>
      </c>
      <c r="H23" s="147"/>
      <c r="I23" s="147">
        <f>I21+I22</f>
        <v>9949.9600000000028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25434.93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18215.567999999996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4018.1399999999994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382.68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1760.328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1109.7719999999997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841.89599999999996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6773.4359999999997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33101.82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309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614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561</v>
      </c>
      <c r="B48" s="206" t="s">
        <v>143</v>
      </c>
      <c r="C48" s="207"/>
      <c r="D48" s="207"/>
      <c r="E48" s="208">
        <v>699</v>
      </c>
      <c r="F48" s="207"/>
    </row>
    <row r="49" spans="1:6" s="209" customFormat="1" ht="30" customHeight="1" x14ac:dyDescent="0.3">
      <c r="A49" s="205" t="s">
        <v>660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590</v>
      </c>
      <c r="B50" s="206" t="s">
        <v>161</v>
      </c>
      <c r="C50" s="210">
        <v>1663.5</v>
      </c>
      <c r="D50" s="207"/>
      <c r="E50" s="207"/>
      <c r="F50" s="207"/>
    </row>
    <row r="51" spans="1:6" s="209" customFormat="1" ht="30" customHeight="1" thickBot="1" x14ac:dyDescent="0.35">
      <c r="A51" s="205" t="s">
        <v>681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2278.5</v>
      </c>
      <c r="D52" s="213"/>
      <c r="E52" s="212">
        <v>1094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3372.5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2:B52"/>
    <mergeCell ref="A53:E53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  <pageSetUpPr fitToPage="1"/>
  </sheetPr>
  <dimension ref="A1:J246"/>
  <sheetViews>
    <sheetView topLeftCell="B1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312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331.8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46405.62</v>
      </c>
      <c r="F21" s="152"/>
      <c r="G21" s="152">
        <v>46648.31</v>
      </c>
      <c r="H21" s="152"/>
      <c r="I21" s="147">
        <f>E21-G21</f>
        <v>-242.68999999999505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46405.62</v>
      </c>
      <c r="F23" s="147"/>
      <c r="G23" s="147">
        <f>G21+G22</f>
        <v>46648.31</v>
      </c>
      <c r="H23" s="147"/>
      <c r="I23" s="147">
        <f>I21+I22</f>
        <v>-242.68999999999505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480.8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19669.103999999999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5932.5839999999998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4180.68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3941.7840000000006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1831.5360000000001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1154.664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875.95200000000011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7047.4320000000007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44633.735999999997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313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784</v>
      </c>
      <c r="B48" s="206" t="s">
        <v>59</v>
      </c>
      <c r="C48" s="207"/>
      <c r="D48" s="207"/>
      <c r="E48" s="210">
        <v>1580</v>
      </c>
      <c r="F48" s="207"/>
    </row>
    <row r="49" spans="1:6" s="209" customFormat="1" ht="30" customHeight="1" x14ac:dyDescent="0.3">
      <c r="A49" s="205" t="s">
        <v>784</v>
      </c>
      <c r="B49" s="206" t="s">
        <v>59</v>
      </c>
      <c r="C49" s="207"/>
      <c r="D49" s="207"/>
      <c r="E49" s="208">
        <v>790</v>
      </c>
      <c r="F49" s="207"/>
    </row>
    <row r="50" spans="1:6" s="209" customFormat="1" ht="30" customHeight="1" x14ac:dyDescent="0.3">
      <c r="A50" s="205" t="s">
        <v>608</v>
      </c>
      <c r="B50" s="206" t="s">
        <v>58</v>
      </c>
      <c r="C50" s="207"/>
      <c r="D50" s="207"/>
      <c r="E50" s="208">
        <v>395</v>
      </c>
      <c r="F50" s="207"/>
    </row>
    <row r="51" spans="1:6" s="209" customFormat="1" ht="30" customHeight="1" x14ac:dyDescent="0.3">
      <c r="A51" s="205" t="s">
        <v>608</v>
      </c>
      <c r="B51" s="206" t="s">
        <v>59</v>
      </c>
      <c r="C51" s="207"/>
      <c r="D51" s="207"/>
      <c r="E51" s="208">
        <v>400</v>
      </c>
      <c r="F51" s="207"/>
    </row>
    <row r="52" spans="1:6" s="209" customFormat="1" ht="30" customHeight="1" x14ac:dyDescent="0.3">
      <c r="A52" s="205" t="s">
        <v>719</v>
      </c>
      <c r="B52" s="206" t="s">
        <v>146</v>
      </c>
      <c r="C52" s="207"/>
      <c r="D52" s="207"/>
      <c r="E52" s="210">
        <v>1195</v>
      </c>
      <c r="F52" s="207"/>
    </row>
    <row r="53" spans="1:6" s="209" customFormat="1" ht="30" customHeight="1" x14ac:dyDescent="0.3">
      <c r="A53" s="205" t="s">
        <v>614</v>
      </c>
      <c r="B53" s="206" t="s">
        <v>400</v>
      </c>
      <c r="C53" s="207"/>
      <c r="D53" s="207"/>
      <c r="E53" s="208">
        <v>395</v>
      </c>
      <c r="F53" s="207"/>
    </row>
    <row r="54" spans="1:6" s="209" customFormat="1" ht="30" customHeight="1" x14ac:dyDescent="0.3">
      <c r="A54" s="205" t="s">
        <v>660</v>
      </c>
      <c r="B54" s="206" t="s">
        <v>63</v>
      </c>
      <c r="C54" s="208">
        <v>205</v>
      </c>
      <c r="D54" s="207"/>
      <c r="E54" s="207"/>
      <c r="F54" s="207"/>
    </row>
    <row r="55" spans="1:6" s="209" customFormat="1" ht="30" customHeight="1" x14ac:dyDescent="0.3">
      <c r="A55" s="205" t="s">
        <v>792</v>
      </c>
      <c r="B55" s="206" t="s">
        <v>620</v>
      </c>
      <c r="C55" s="210">
        <v>1285</v>
      </c>
      <c r="D55" s="207"/>
      <c r="E55" s="207"/>
      <c r="F55" s="207"/>
    </row>
    <row r="56" spans="1:6" s="209" customFormat="1" ht="30" customHeight="1" x14ac:dyDescent="0.3">
      <c r="A56" s="205" t="s">
        <v>485</v>
      </c>
      <c r="B56" s="206" t="s">
        <v>97</v>
      </c>
      <c r="C56" s="210">
        <v>5254.5</v>
      </c>
      <c r="D56" s="207"/>
      <c r="E56" s="207"/>
      <c r="F56" s="207"/>
    </row>
    <row r="57" spans="1:6" s="209" customFormat="1" ht="30" customHeight="1" x14ac:dyDescent="0.3">
      <c r="A57" s="205" t="s">
        <v>681</v>
      </c>
      <c r="B57" s="206" t="s">
        <v>77</v>
      </c>
      <c r="C57" s="208">
        <v>410</v>
      </c>
      <c r="D57" s="207"/>
      <c r="E57" s="207"/>
      <c r="F57" s="207"/>
    </row>
    <row r="58" spans="1:6" s="209" customFormat="1" ht="30" customHeight="1" thickBot="1" x14ac:dyDescent="0.35">
      <c r="A58" s="205" t="s">
        <v>513</v>
      </c>
      <c r="B58" s="206" t="s">
        <v>218</v>
      </c>
      <c r="C58" s="208">
        <v>407</v>
      </c>
      <c r="D58" s="207"/>
      <c r="E58" s="207"/>
      <c r="F58" s="207"/>
    </row>
    <row r="59" spans="1:6" s="209" customFormat="1" ht="30" customHeight="1" x14ac:dyDescent="0.3">
      <c r="A59" s="211" t="s">
        <v>82</v>
      </c>
      <c r="B59" s="211"/>
      <c r="C59" s="212">
        <v>7561.5</v>
      </c>
      <c r="D59" s="213"/>
      <c r="E59" s="212">
        <v>4755</v>
      </c>
      <c r="F59" s="213"/>
    </row>
    <row r="60" spans="1:6" s="209" customFormat="1" ht="30" customHeight="1" x14ac:dyDescent="0.3">
      <c r="A60" s="214" t="s">
        <v>21</v>
      </c>
      <c r="B60" s="214"/>
      <c r="C60" s="214"/>
      <c r="D60" s="214"/>
      <c r="E60" s="214"/>
      <c r="F60" s="215">
        <v>12316.5</v>
      </c>
    </row>
    <row r="61" spans="1:6" s="209" customFormat="1" ht="30" customHeight="1" x14ac:dyDescent="0.3">
      <c r="A61" s="68"/>
      <c r="B61" s="68"/>
      <c r="C61" s="68"/>
      <c r="D61" s="68"/>
      <c r="E61" s="68"/>
      <c r="F61" s="68"/>
    </row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9:B59"/>
    <mergeCell ref="A60:E6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  <pageSetUpPr fitToPage="1"/>
  </sheetPr>
  <dimension ref="A1:J246"/>
  <sheetViews>
    <sheetView topLeftCell="B1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314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1962</v>
      </c>
    </row>
    <row r="7" spans="1:10" x14ac:dyDescent="0.3">
      <c r="A7" t="s">
        <v>7</v>
      </c>
      <c r="C7" s="24">
        <v>323.89999999999998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45281.279999999999</v>
      </c>
      <c r="F21" s="152"/>
      <c r="G21" s="152">
        <v>43877.39</v>
      </c>
      <c r="H21" s="152"/>
      <c r="I21" s="147">
        <f>E21-G21</f>
        <v>1403.8899999999994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45281.279999999999</v>
      </c>
      <c r="F23" s="147"/>
      <c r="G23" s="147">
        <f>G21+G22</f>
        <v>43877.39</v>
      </c>
      <c r="H23" s="147"/>
      <c r="I23" s="147">
        <f>I21+I22</f>
        <v>1403.8899999999994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1219.29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19200.792000000001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5791.3320000000003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4081.1399999999994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3847.9319999999998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1787.9279999999999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1127.1719999999998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855.096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6879.6360000000004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43571.027999999998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315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643</v>
      </c>
      <c r="B47" s="45" t="s">
        <v>50</v>
      </c>
      <c r="C47" s="46"/>
      <c r="D47" s="46"/>
      <c r="E47" s="47">
        <v>531</v>
      </c>
      <c r="F47" s="46"/>
    </row>
    <row r="48" spans="1:10" s="209" customFormat="1" ht="30" customHeight="1" x14ac:dyDescent="0.3">
      <c r="A48" s="205" t="s">
        <v>453</v>
      </c>
      <c r="B48" s="206" t="s">
        <v>143</v>
      </c>
      <c r="C48" s="207"/>
      <c r="D48" s="207"/>
      <c r="E48" s="208">
        <v>821</v>
      </c>
      <c r="F48" s="207"/>
    </row>
    <row r="49" spans="1:6" s="209" customFormat="1" ht="30" customHeight="1" x14ac:dyDescent="0.3">
      <c r="A49" s="205" t="s">
        <v>719</v>
      </c>
      <c r="B49" s="206" t="s">
        <v>50</v>
      </c>
      <c r="C49" s="207"/>
      <c r="D49" s="207"/>
      <c r="E49" s="208">
        <v>412</v>
      </c>
      <c r="F49" s="207"/>
    </row>
    <row r="50" spans="1:6" s="209" customFormat="1" ht="30" customHeight="1" x14ac:dyDescent="0.3">
      <c r="A50" s="205" t="s">
        <v>691</v>
      </c>
      <c r="B50" s="206" t="s">
        <v>50</v>
      </c>
      <c r="C50" s="207"/>
      <c r="D50" s="207"/>
      <c r="E50" s="208">
        <v>412</v>
      </c>
      <c r="F50" s="207"/>
    </row>
    <row r="51" spans="1:6" s="209" customFormat="1" ht="30" customHeight="1" x14ac:dyDescent="0.3">
      <c r="A51" s="205" t="s">
        <v>614</v>
      </c>
      <c r="B51" s="206" t="s">
        <v>400</v>
      </c>
      <c r="C51" s="207"/>
      <c r="D51" s="207"/>
      <c r="E51" s="208">
        <v>395</v>
      </c>
      <c r="F51" s="207"/>
    </row>
    <row r="52" spans="1:6" s="209" customFormat="1" ht="30" customHeight="1" x14ac:dyDescent="0.3">
      <c r="A52" s="205" t="s">
        <v>660</v>
      </c>
      <c r="B52" s="206" t="s">
        <v>63</v>
      </c>
      <c r="C52" s="208">
        <v>205</v>
      </c>
      <c r="D52" s="207"/>
      <c r="E52" s="207"/>
      <c r="F52" s="207"/>
    </row>
    <row r="53" spans="1:6" s="209" customFormat="1" ht="30" customHeight="1" x14ac:dyDescent="0.3">
      <c r="A53" s="205" t="s">
        <v>736</v>
      </c>
      <c r="B53" s="206" t="s">
        <v>143</v>
      </c>
      <c r="C53" s="207"/>
      <c r="D53" s="207"/>
      <c r="E53" s="210">
        <v>1104</v>
      </c>
      <c r="F53" s="207"/>
    </row>
    <row r="54" spans="1:6" s="209" customFormat="1" ht="30" customHeight="1" x14ac:dyDescent="0.3">
      <c r="A54" s="205" t="s">
        <v>681</v>
      </c>
      <c r="B54" s="206" t="s">
        <v>77</v>
      </c>
      <c r="C54" s="208">
        <v>410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6">
        <v>615</v>
      </c>
      <c r="D55" s="213"/>
      <c r="E55" s="212">
        <v>3675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4290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5:B55"/>
    <mergeCell ref="A56:E5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  <pageSetUpPr fitToPage="1"/>
  </sheetPr>
  <dimension ref="A1:J246"/>
  <sheetViews>
    <sheetView topLeftCell="A21" zoomScale="70" zoomScaleNormal="70" workbookViewId="0">
      <selection activeCell="I29" sqref="I29:J29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6640625" customWidth="1"/>
    <col min="7" max="7" width="8.6640625" customWidth="1"/>
    <col min="8" max="8" width="4.109375" customWidth="1"/>
    <col min="9" max="9" width="11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316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1991</v>
      </c>
    </row>
    <row r="7" spans="1:10" x14ac:dyDescent="0.3">
      <c r="A7" t="s">
        <v>7</v>
      </c>
      <c r="C7" s="24">
        <v>577.03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60"/>
      <c r="I11" s="236" t="s">
        <v>893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15.51</v>
      </c>
      <c r="J12" s="234">
        <v>16.28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6.5" customHeight="1" x14ac:dyDescent="0.3">
      <c r="I15" s="51"/>
      <c r="J15" s="5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113667.86</v>
      </c>
      <c r="F21" s="152"/>
      <c r="G21" s="152">
        <v>99520.61</v>
      </c>
      <c r="H21" s="152"/>
      <c r="I21" s="147">
        <f>E21-G21</f>
        <v>14147.25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113667.86</v>
      </c>
      <c r="F23" s="147"/>
      <c r="G23" s="147">
        <f>G21+G22</f>
        <v>99520.61</v>
      </c>
      <c r="H23" s="147"/>
      <c r="I23" s="147">
        <f>I21+I22</f>
        <v>14147.25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46485.84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93" t="s">
        <v>27</v>
      </c>
      <c r="H27" s="193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5.69</v>
      </c>
      <c r="H28" s="149"/>
      <c r="I28" s="147">
        <f>G28*$C$7*12</f>
        <v>39399.608400000005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30536.427599999999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7270.5779999999995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2.31</v>
      </c>
      <c r="H32" s="146"/>
      <c r="I32" s="147">
        <f t="shared" si="0"/>
        <v>15995.2716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3185.2056000000002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2008.0643999999998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1523.3591999999999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12256.117199999999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112174.63200000001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317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852</v>
      </c>
      <c r="B48" s="206" t="s">
        <v>65</v>
      </c>
      <c r="C48" s="207"/>
      <c r="D48" s="208">
        <v>556</v>
      </c>
      <c r="E48" s="207"/>
      <c r="F48" s="207"/>
    </row>
    <row r="49" spans="1:6" s="209" customFormat="1" ht="30" customHeight="1" x14ac:dyDescent="0.3">
      <c r="A49" s="205" t="s">
        <v>737</v>
      </c>
      <c r="B49" s="206" t="s">
        <v>109</v>
      </c>
      <c r="C49" s="207"/>
      <c r="D49" s="208">
        <v>556</v>
      </c>
      <c r="E49" s="207"/>
      <c r="F49" s="207"/>
    </row>
    <row r="50" spans="1:6" s="209" customFormat="1" ht="30" customHeight="1" x14ac:dyDescent="0.3">
      <c r="A50" s="205" t="s">
        <v>853</v>
      </c>
      <c r="B50" s="206" t="s">
        <v>65</v>
      </c>
      <c r="C50" s="207"/>
      <c r="D50" s="208">
        <v>556</v>
      </c>
      <c r="E50" s="207"/>
      <c r="F50" s="207"/>
    </row>
    <row r="51" spans="1:6" s="209" customFormat="1" ht="30" customHeight="1" x14ac:dyDescent="0.3">
      <c r="A51" s="205" t="s">
        <v>536</v>
      </c>
      <c r="B51" s="206" t="s">
        <v>62</v>
      </c>
      <c r="C51" s="208">
        <v>257</v>
      </c>
      <c r="D51" s="207"/>
      <c r="E51" s="207"/>
      <c r="F51" s="207"/>
    </row>
    <row r="52" spans="1:6" s="209" customFormat="1" ht="30" customHeight="1" x14ac:dyDescent="0.3">
      <c r="A52" s="205" t="s">
        <v>783</v>
      </c>
      <c r="B52" s="206" t="s">
        <v>49</v>
      </c>
      <c r="C52" s="207"/>
      <c r="D52" s="208">
        <v>139</v>
      </c>
      <c r="E52" s="207"/>
      <c r="F52" s="207"/>
    </row>
    <row r="53" spans="1:6" s="209" customFormat="1" ht="30" customHeight="1" x14ac:dyDescent="0.3">
      <c r="A53" s="205" t="s">
        <v>541</v>
      </c>
      <c r="B53" s="206" t="s">
        <v>49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545</v>
      </c>
      <c r="B54" s="206" t="s">
        <v>57</v>
      </c>
      <c r="C54" s="207"/>
      <c r="D54" s="208">
        <v>197.5</v>
      </c>
      <c r="E54" s="207"/>
      <c r="F54" s="207"/>
    </row>
    <row r="55" spans="1:6" s="209" customFormat="1" ht="30" customHeight="1" x14ac:dyDescent="0.3">
      <c r="A55" s="205" t="s">
        <v>742</v>
      </c>
      <c r="B55" s="206" t="s">
        <v>54</v>
      </c>
      <c r="C55" s="207"/>
      <c r="D55" s="208">
        <v>395</v>
      </c>
      <c r="E55" s="207"/>
      <c r="F55" s="207"/>
    </row>
    <row r="56" spans="1:6" s="209" customFormat="1" ht="30" customHeight="1" x14ac:dyDescent="0.3">
      <c r="A56" s="205" t="s">
        <v>657</v>
      </c>
      <c r="B56" s="206" t="s">
        <v>63</v>
      </c>
      <c r="C56" s="208">
        <v>410</v>
      </c>
      <c r="D56" s="207"/>
      <c r="E56" s="207"/>
      <c r="F56" s="207"/>
    </row>
    <row r="57" spans="1:6" s="209" customFormat="1" ht="30" customHeight="1" x14ac:dyDescent="0.3">
      <c r="A57" s="205" t="s">
        <v>660</v>
      </c>
      <c r="B57" s="206" t="s">
        <v>52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563</v>
      </c>
      <c r="B58" s="206" t="s">
        <v>53</v>
      </c>
      <c r="C58" s="207"/>
      <c r="D58" s="210">
        <v>1363</v>
      </c>
      <c r="E58" s="207"/>
      <c r="F58" s="207"/>
    </row>
    <row r="59" spans="1:6" s="209" customFormat="1" ht="30" customHeight="1" x14ac:dyDescent="0.3">
      <c r="A59" s="205" t="s">
        <v>566</v>
      </c>
      <c r="B59" s="206" t="s">
        <v>49</v>
      </c>
      <c r="C59" s="207"/>
      <c r="D59" s="208">
        <v>790</v>
      </c>
      <c r="E59" s="207"/>
      <c r="F59" s="207"/>
    </row>
    <row r="60" spans="1:6" s="209" customFormat="1" ht="30" customHeight="1" x14ac:dyDescent="0.3">
      <c r="A60" s="205" t="s">
        <v>573</v>
      </c>
      <c r="B60" s="206" t="s">
        <v>65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711</v>
      </c>
      <c r="B61" s="206" t="s">
        <v>480</v>
      </c>
      <c r="C61" s="207"/>
      <c r="D61" s="210">
        <v>7110</v>
      </c>
      <c r="E61" s="207"/>
      <c r="F61" s="207"/>
    </row>
    <row r="62" spans="1:6" s="209" customFormat="1" ht="30" customHeight="1" x14ac:dyDescent="0.3">
      <c r="A62" s="205" t="s">
        <v>823</v>
      </c>
      <c r="B62" s="206" t="s">
        <v>480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621</v>
      </c>
      <c r="B63" s="206" t="s">
        <v>109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715</v>
      </c>
      <c r="B64" s="206" t="s">
        <v>65</v>
      </c>
      <c r="C64" s="207"/>
      <c r="D64" s="208">
        <v>197.5</v>
      </c>
      <c r="E64" s="207"/>
      <c r="F64" s="207"/>
    </row>
    <row r="65" spans="1:6" s="209" customFormat="1" ht="30" customHeight="1" x14ac:dyDescent="0.3">
      <c r="A65" s="205" t="s">
        <v>627</v>
      </c>
      <c r="B65" s="206" t="s">
        <v>486</v>
      </c>
      <c r="C65" s="207"/>
      <c r="D65" s="208">
        <v>197.5</v>
      </c>
      <c r="E65" s="207"/>
      <c r="F65" s="207"/>
    </row>
    <row r="66" spans="1:6" s="209" customFormat="1" ht="30" customHeight="1" x14ac:dyDescent="0.3">
      <c r="A66" s="205" t="s">
        <v>848</v>
      </c>
      <c r="B66" s="206" t="s">
        <v>65</v>
      </c>
      <c r="C66" s="207"/>
      <c r="D66" s="208">
        <v>790</v>
      </c>
      <c r="E66" s="207"/>
      <c r="F66" s="207"/>
    </row>
    <row r="67" spans="1:6" s="209" customFormat="1" ht="30" customHeight="1" x14ac:dyDescent="0.3">
      <c r="A67" s="205" t="s">
        <v>766</v>
      </c>
      <c r="B67" s="206" t="s">
        <v>65</v>
      </c>
      <c r="C67" s="207"/>
      <c r="D67" s="208">
        <v>790</v>
      </c>
      <c r="E67" s="207"/>
      <c r="F67" s="207"/>
    </row>
    <row r="68" spans="1:6" s="209" customFormat="1" ht="30" customHeight="1" x14ac:dyDescent="0.3">
      <c r="A68" s="205" t="s">
        <v>849</v>
      </c>
      <c r="B68" s="206" t="s">
        <v>65</v>
      </c>
      <c r="C68" s="207"/>
      <c r="D68" s="208">
        <v>790</v>
      </c>
      <c r="E68" s="207"/>
      <c r="F68" s="207"/>
    </row>
    <row r="69" spans="1:6" s="209" customFormat="1" ht="30" customHeight="1" x14ac:dyDescent="0.3">
      <c r="A69" s="205" t="s">
        <v>494</v>
      </c>
      <c r="B69" s="206" t="s">
        <v>56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494</v>
      </c>
      <c r="B70" s="206" t="s">
        <v>52</v>
      </c>
      <c r="C70" s="207"/>
      <c r="D70" s="210">
        <v>2012</v>
      </c>
      <c r="E70" s="207"/>
      <c r="F70" s="207"/>
    </row>
    <row r="71" spans="1:6" s="209" customFormat="1" ht="30" customHeight="1" x14ac:dyDescent="0.3">
      <c r="A71" s="205" t="s">
        <v>497</v>
      </c>
      <c r="B71" s="206" t="s">
        <v>81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592</v>
      </c>
      <c r="B72" s="206" t="s">
        <v>77</v>
      </c>
      <c r="C72" s="208">
        <v>410</v>
      </c>
      <c r="D72" s="207"/>
      <c r="E72" s="207"/>
      <c r="F72" s="207"/>
    </row>
    <row r="73" spans="1:6" s="209" customFormat="1" ht="30" customHeight="1" x14ac:dyDescent="0.3">
      <c r="A73" s="205" t="s">
        <v>776</v>
      </c>
      <c r="B73" s="206" t="s">
        <v>143</v>
      </c>
      <c r="C73" s="207"/>
      <c r="D73" s="207"/>
      <c r="E73" s="210">
        <v>3588</v>
      </c>
      <c r="F73" s="207"/>
    </row>
    <row r="74" spans="1:6" s="209" customFormat="1" ht="30" customHeight="1" x14ac:dyDescent="0.3">
      <c r="A74" s="205" t="s">
        <v>776</v>
      </c>
      <c r="B74" s="206" t="s">
        <v>96</v>
      </c>
      <c r="C74" s="208">
        <v>455</v>
      </c>
      <c r="D74" s="207"/>
      <c r="E74" s="207"/>
      <c r="F74" s="207"/>
    </row>
    <row r="75" spans="1:6" s="209" customFormat="1" ht="30" customHeight="1" x14ac:dyDescent="0.3">
      <c r="A75" s="205" t="s">
        <v>776</v>
      </c>
      <c r="B75" s="206" t="s">
        <v>49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781</v>
      </c>
      <c r="B76" s="206" t="s">
        <v>143</v>
      </c>
      <c r="C76" s="207"/>
      <c r="D76" s="207"/>
      <c r="E76" s="210">
        <v>1640</v>
      </c>
      <c r="F76" s="207"/>
    </row>
    <row r="77" spans="1:6" s="209" customFormat="1" ht="30" customHeight="1" x14ac:dyDescent="0.3">
      <c r="A77" s="205" t="s">
        <v>593</v>
      </c>
      <c r="B77" s="206" t="s">
        <v>854</v>
      </c>
      <c r="C77" s="208">
        <v>395</v>
      </c>
      <c r="D77" s="207"/>
      <c r="E77" s="207"/>
      <c r="F77" s="207"/>
    </row>
    <row r="78" spans="1:6" s="209" customFormat="1" ht="30" customHeight="1" x14ac:dyDescent="0.3">
      <c r="A78" s="205" t="s">
        <v>595</v>
      </c>
      <c r="B78" s="206" t="s">
        <v>49</v>
      </c>
      <c r="C78" s="207"/>
      <c r="D78" s="208">
        <v>395</v>
      </c>
      <c r="E78" s="207"/>
      <c r="F78" s="207"/>
    </row>
    <row r="79" spans="1:6" s="209" customFormat="1" ht="30" customHeight="1" x14ac:dyDescent="0.3">
      <c r="A79" s="205" t="s">
        <v>524</v>
      </c>
      <c r="B79" s="206" t="s">
        <v>49</v>
      </c>
      <c r="C79" s="207"/>
      <c r="D79" s="208">
        <v>395</v>
      </c>
      <c r="E79" s="207"/>
      <c r="F79" s="207"/>
    </row>
    <row r="80" spans="1:6" s="209" customFormat="1" ht="30" customHeight="1" thickBot="1" x14ac:dyDescent="0.35">
      <c r="A80" s="205" t="s">
        <v>602</v>
      </c>
      <c r="B80" s="206" t="s">
        <v>129</v>
      </c>
      <c r="C80" s="207"/>
      <c r="D80" s="207"/>
      <c r="E80" s="208">
        <v>537</v>
      </c>
      <c r="F80" s="207"/>
    </row>
    <row r="81" spans="1:6" s="209" customFormat="1" ht="30" customHeight="1" x14ac:dyDescent="0.3">
      <c r="A81" s="211" t="s">
        <v>82</v>
      </c>
      <c r="B81" s="211"/>
      <c r="C81" s="212">
        <v>1927</v>
      </c>
      <c r="D81" s="212">
        <v>20389.5</v>
      </c>
      <c r="E81" s="212">
        <v>5765</v>
      </c>
      <c r="F81" s="213"/>
    </row>
    <row r="82" spans="1:6" s="209" customFormat="1" ht="30" customHeight="1" x14ac:dyDescent="0.3">
      <c r="A82" s="214" t="s">
        <v>21</v>
      </c>
      <c r="B82" s="214"/>
      <c r="C82" s="214"/>
      <c r="D82" s="214"/>
      <c r="E82" s="214"/>
      <c r="F82" s="215">
        <v>28081.5</v>
      </c>
    </row>
    <row r="83" spans="1:6" s="209" customFormat="1" ht="30" customHeight="1" x14ac:dyDescent="0.3"/>
    <row r="84" spans="1:6" s="209" customFormat="1" ht="30" customHeight="1" x14ac:dyDescent="0.3"/>
    <row r="85" spans="1:6" s="209" customFormat="1" ht="30" customHeight="1" x14ac:dyDescent="0.3"/>
    <row r="86" spans="1:6" s="209" customFormat="1" ht="30" customHeight="1" x14ac:dyDescent="0.3"/>
    <row r="87" spans="1:6" s="209" customFormat="1" ht="30" customHeight="1" x14ac:dyDescent="0.3"/>
    <row r="88" spans="1:6" s="209" customFormat="1" ht="30" customHeight="1" x14ac:dyDescent="0.3"/>
    <row r="89" spans="1:6" s="209" customFormat="1" ht="30" customHeight="1" x14ac:dyDescent="0.3"/>
    <row r="90" spans="1:6" s="209" customFormat="1" ht="30" customHeight="1" x14ac:dyDescent="0.3"/>
    <row r="91" spans="1:6" s="209" customFormat="1" ht="30" customHeight="1" x14ac:dyDescent="0.3"/>
    <row r="92" spans="1:6" s="209" customFormat="1" ht="30" customHeight="1" x14ac:dyDescent="0.3"/>
    <row r="93" spans="1:6" s="209" customFormat="1" ht="30" customHeight="1" x14ac:dyDescent="0.3"/>
    <row r="94" spans="1:6" s="209" customFormat="1" ht="30" customHeight="1" x14ac:dyDescent="0.3"/>
    <row r="95" spans="1:6" s="209" customFormat="1" ht="30" customHeight="1" x14ac:dyDescent="0.3"/>
    <row r="96" spans="1: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1:F41"/>
    <mergeCell ref="A81:B81"/>
    <mergeCell ref="A82:E82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00B050"/>
    <pageSetUpPr fitToPage="1"/>
  </sheetPr>
  <dimension ref="A1:J246"/>
  <sheetViews>
    <sheetView topLeftCell="A17" zoomScale="70" zoomScaleNormal="70" workbookViewId="0">
      <selection activeCell="I30" sqref="I30:J30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7.5546875" customWidth="1"/>
    <col min="7" max="7" width="8.6640625" customWidth="1"/>
    <col min="8" max="8" width="4.109375" customWidth="1"/>
    <col min="9" max="9" width="9.21875" customWidth="1"/>
    <col min="10" max="10" width="9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318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1985</v>
      </c>
    </row>
    <row r="7" spans="1:10" x14ac:dyDescent="0.3">
      <c r="A7" t="s">
        <v>7</v>
      </c>
      <c r="C7" s="24">
        <v>369.4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21.04</v>
      </c>
      <c r="J12" s="234">
        <v>22.09</v>
      </c>
    </row>
    <row r="13" spans="1:10" x14ac:dyDescent="0.3">
      <c r="H13" s="28"/>
      <c r="I13" s="31"/>
      <c r="J13" s="25"/>
    </row>
    <row r="14" spans="1:10" x14ac:dyDescent="0.3">
      <c r="H14" s="28"/>
      <c r="I14" s="31"/>
      <c r="J14" s="25"/>
    </row>
    <row r="15" spans="1:10" ht="12.75" customHeight="1" x14ac:dyDescent="0.3">
      <c r="A15" t="s">
        <v>319</v>
      </c>
      <c r="G15" t="s">
        <v>320</v>
      </c>
      <c r="I15" s="29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99405.7</v>
      </c>
      <c r="F21" s="152"/>
      <c r="G21" s="152">
        <v>83401.320000000007</v>
      </c>
      <c r="H21" s="152"/>
      <c r="I21" s="147">
        <f>E21-G21</f>
        <v>16004.37999999999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99405.7</v>
      </c>
      <c r="F23" s="147"/>
      <c r="G23" s="147">
        <f>G21+G22</f>
        <v>83401.320000000007</v>
      </c>
      <c r="H23" s="147"/>
      <c r="I23" s="147">
        <f>I21+I22</f>
        <v>16004.37999999999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63000.07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5.84</v>
      </c>
      <c r="H28" s="149"/>
      <c r="I28" s="147">
        <f>G28*$C$7*12</f>
        <v>25887.551999999996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10.210000000000001</v>
      </c>
      <c r="H29" s="149"/>
      <c r="I29" s="147">
        <f>G29*$C$7*12</f>
        <v>45258.887999999999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4654.4400000000005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2.16</v>
      </c>
      <c r="H32" s="146"/>
      <c r="I32" s="147">
        <f t="shared" si="0"/>
        <v>9574.848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2039.0880000000002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1285.5119999999999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975.21600000000001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7846.0559999999996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97521.600000000006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321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783</v>
      </c>
      <c r="B47" s="45" t="s">
        <v>49</v>
      </c>
      <c r="C47" s="46"/>
      <c r="D47" s="47">
        <v>139</v>
      </c>
      <c r="E47" s="46"/>
      <c r="F47" s="46"/>
    </row>
    <row r="48" spans="1:10" s="209" customFormat="1" ht="30" customHeight="1" x14ac:dyDescent="0.3">
      <c r="A48" s="205" t="s">
        <v>453</v>
      </c>
      <c r="B48" s="206" t="s">
        <v>322</v>
      </c>
      <c r="C48" s="207"/>
      <c r="D48" s="210">
        <v>4500</v>
      </c>
      <c r="E48" s="207"/>
      <c r="F48" s="207"/>
    </row>
    <row r="49" spans="1:6" s="209" customFormat="1" ht="30" customHeight="1" x14ac:dyDescent="0.3">
      <c r="A49" s="205" t="s">
        <v>541</v>
      </c>
      <c r="B49" s="206" t="s">
        <v>49</v>
      </c>
      <c r="C49" s="207"/>
      <c r="D49" s="208">
        <v>395</v>
      </c>
      <c r="E49" s="207"/>
      <c r="F49" s="207"/>
    </row>
    <row r="50" spans="1:6" s="209" customFormat="1" ht="30" customHeight="1" x14ac:dyDescent="0.3">
      <c r="A50" s="205" t="s">
        <v>545</v>
      </c>
      <c r="B50" s="206" t="s">
        <v>322</v>
      </c>
      <c r="C50" s="207"/>
      <c r="D50" s="210">
        <v>11304</v>
      </c>
      <c r="E50" s="207"/>
      <c r="F50" s="207"/>
    </row>
    <row r="51" spans="1:6" s="209" customFormat="1" ht="30" customHeight="1" x14ac:dyDescent="0.3">
      <c r="A51" s="205" t="s">
        <v>545</v>
      </c>
      <c r="B51" s="206" t="s">
        <v>57</v>
      </c>
      <c r="C51" s="207"/>
      <c r="D51" s="208">
        <v>197.5</v>
      </c>
      <c r="E51" s="207"/>
      <c r="F51" s="207"/>
    </row>
    <row r="52" spans="1:6" s="209" customFormat="1" ht="30" customHeight="1" x14ac:dyDescent="0.3">
      <c r="A52" s="205" t="s">
        <v>464</v>
      </c>
      <c r="B52" s="206" t="s">
        <v>49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614</v>
      </c>
      <c r="B53" s="206" t="s">
        <v>49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469</v>
      </c>
      <c r="B54" s="206" t="s">
        <v>322</v>
      </c>
      <c r="C54" s="207"/>
      <c r="D54" s="210">
        <v>12560</v>
      </c>
      <c r="E54" s="207"/>
      <c r="F54" s="207"/>
    </row>
    <row r="55" spans="1:6" s="209" customFormat="1" ht="30" customHeight="1" x14ac:dyDescent="0.3">
      <c r="A55" s="205" t="s">
        <v>657</v>
      </c>
      <c r="B55" s="206" t="s">
        <v>63</v>
      </c>
      <c r="C55" s="208">
        <v>410</v>
      </c>
      <c r="D55" s="207"/>
      <c r="E55" s="207"/>
      <c r="F55" s="207"/>
    </row>
    <row r="56" spans="1:6" s="209" customFormat="1" ht="30" customHeight="1" x14ac:dyDescent="0.3">
      <c r="A56" s="205" t="s">
        <v>562</v>
      </c>
      <c r="B56" s="206" t="s">
        <v>111</v>
      </c>
      <c r="C56" s="210">
        <v>1185</v>
      </c>
      <c r="D56" s="207"/>
      <c r="E56" s="207"/>
      <c r="F56" s="207"/>
    </row>
    <row r="57" spans="1:6" s="209" customFormat="1" ht="30" customHeight="1" x14ac:dyDescent="0.3">
      <c r="A57" s="205" t="s">
        <v>563</v>
      </c>
      <c r="B57" s="206" t="s">
        <v>65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662</v>
      </c>
      <c r="B58" s="206" t="s">
        <v>322</v>
      </c>
      <c r="C58" s="207"/>
      <c r="D58" s="210">
        <v>15072</v>
      </c>
      <c r="E58" s="207"/>
      <c r="F58" s="207"/>
    </row>
    <row r="59" spans="1:6" s="209" customFormat="1" ht="30" customHeight="1" x14ac:dyDescent="0.3">
      <c r="A59" s="205" t="s">
        <v>813</v>
      </c>
      <c r="B59" s="206" t="s">
        <v>322</v>
      </c>
      <c r="C59" s="207"/>
      <c r="D59" s="210">
        <v>15700</v>
      </c>
      <c r="E59" s="207"/>
      <c r="F59" s="207"/>
    </row>
    <row r="60" spans="1:6" s="209" customFormat="1" ht="30" customHeight="1" x14ac:dyDescent="0.3">
      <c r="A60" s="205" t="s">
        <v>711</v>
      </c>
      <c r="B60" s="206" t="s">
        <v>480</v>
      </c>
      <c r="C60" s="207"/>
      <c r="D60" s="210">
        <v>7110</v>
      </c>
      <c r="E60" s="207"/>
      <c r="F60" s="207"/>
    </row>
    <row r="61" spans="1:6" s="209" customFormat="1" ht="30" customHeight="1" x14ac:dyDescent="0.3">
      <c r="A61" s="205" t="s">
        <v>823</v>
      </c>
      <c r="B61" s="206" t="s">
        <v>480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798</v>
      </c>
      <c r="B62" s="206" t="s">
        <v>322</v>
      </c>
      <c r="C62" s="207"/>
      <c r="D62" s="210">
        <v>12560</v>
      </c>
      <c r="E62" s="207"/>
      <c r="F62" s="207"/>
    </row>
    <row r="63" spans="1:6" s="209" customFormat="1" ht="30" customHeight="1" x14ac:dyDescent="0.3">
      <c r="A63" s="205" t="s">
        <v>580</v>
      </c>
      <c r="B63" s="206" t="s">
        <v>190</v>
      </c>
      <c r="C63" s="208">
        <v>790</v>
      </c>
      <c r="D63" s="207"/>
      <c r="E63" s="207"/>
      <c r="F63" s="207"/>
    </row>
    <row r="64" spans="1:6" s="209" customFormat="1" ht="30" customHeight="1" x14ac:dyDescent="0.3">
      <c r="A64" s="205" t="s">
        <v>671</v>
      </c>
      <c r="B64" s="206" t="s">
        <v>322</v>
      </c>
      <c r="C64" s="207"/>
      <c r="D64" s="210">
        <v>18840</v>
      </c>
      <c r="E64" s="207"/>
      <c r="F64" s="207"/>
    </row>
    <row r="65" spans="1:6" s="209" customFormat="1" ht="30" customHeight="1" x14ac:dyDescent="0.3">
      <c r="A65" s="205" t="s">
        <v>671</v>
      </c>
      <c r="B65" s="206" t="s">
        <v>101</v>
      </c>
      <c r="C65" s="210">
        <v>38483</v>
      </c>
      <c r="D65" s="207"/>
      <c r="E65" s="207"/>
      <c r="F65" s="207"/>
    </row>
    <row r="66" spans="1:6" s="209" customFormat="1" ht="30" customHeight="1" x14ac:dyDescent="0.3">
      <c r="A66" s="205" t="s">
        <v>628</v>
      </c>
      <c r="B66" s="206" t="s">
        <v>486</v>
      </c>
      <c r="C66" s="207"/>
      <c r="D66" s="208">
        <v>197.5</v>
      </c>
      <c r="E66" s="207"/>
      <c r="F66" s="207"/>
    </row>
    <row r="67" spans="1:6" s="209" customFormat="1" ht="30" customHeight="1" x14ac:dyDescent="0.3">
      <c r="A67" s="205" t="s">
        <v>492</v>
      </c>
      <c r="B67" s="206" t="s">
        <v>322</v>
      </c>
      <c r="C67" s="207"/>
      <c r="D67" s="210">
        <v>15072</v>
      </c>
      <c r="E67" s="207"/>
      <c r="F67" s="207"/>
    </row>
    <row r="68" spans="1:6" s="209" customFormat="1" ht="30" customHeight="1" x14ac:dyDescent="0.3">
      <c r="A68" s="205" t="s">
        <v>677</v>
      </c>
      <c r="B68" s="206" t="s">
        <v>81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771</v>
      </c>
      <c r="B69" s="206" t="s">
        <v>322</v>
      </c>
      <c r="C69" s="207"/>
      <c r="D69" s="210">
        <v>9420</v>
      </c>
      <c r="E69" s="207"/>
      <c r="F69" s="207"/>
    </row>
    <row r="70" spans="1:6" s="209" customFormat="1" ht="30" customHeight="1" x14ac:dyDescent="0.3">
      <c r="A70" s="205" t="s">
        <v>592</v>
      </c>
      <c r="B70" s="206" t="s">
        <v>77</v>
      </c>
      <c r="C70" s="208">
        <v>410</v>
      </c>
      <c r="D70" s="207"/>
      <c r="E70" s="207"/>
      <c r="F70" s="207"/>
    </row>
    <row r="71" spans="1:6" s="209" customFormat="1" ht="30" customHeight="1" x14ac:dyDescent="0.3">
      <c r="A71" s="205" t="s">
        <v>593</v>
      </c>
      <c r="B71" s="206" t="s">
        <v>49</v>
      </c>
      <c r="C71" s="207"/>
      <c r="D71" s="208">
        <v>395</v>
      </c>
      <c r="E71" s="207"/>
      <c r="F71" s="207"/>
    </row>
    <row r="72" spans="1:6" s="209" customFormat="1" ht="30" customHeight="1" x14ac:dyDescent="0.3">
      <c r="A72" s="205" t="s">
        <v>509</v>
      </c>
      <c r="B72" s="206" t="s">
        <v>322</v>
      </c>
      <c r="C72" s="207"/>
      <c r="D72" s="210">
        <v>18840</v>
      </c>
      <c r="E72" s="207"/>
      <c r="F72" s="207"/>
    </row>
    <row r="73" spans="1:6" s="209" customFormat="1" ht="30" customHeight="1" x14ac:dyDescent="0.3">
      <c r="A73" s="205" t="s">
        <v>595</v>
      </c>
      <c r="B73" s="206" t="s">
        <v>49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718</v>
      </c>
      <c r="B74" s="206" t="s">
        <v>322</v>
      </c>
      <c r="C74" s="207"/>
      <c r="D74" s="210">
        <v>16956</v>
      </c>
      <c r="E74" s="207"/>
      <c r="F74" s="207"/>
    </row>
    <row r="75" spans="1:6" s="209" customFormat="1" ht="30" customHeight="1" x14ac:dyDescent="0.3">
      <c r="A75" s="205" t="s">
        <v>532</v>
      </c>
      <c r="B75" s="206" t="s">
        <v>55</v>
      </c>
      <c r="C75" s="207"/>
      <c r="D75" s="208">
        <v>395</v>
      </c>
      <c r="E75" s="207"/>
      <c r="F75" s="207"/>
    </row>
    <row r="76" spans="1:6" s="209" customFormat="1" ht="30" customHeight="1" x14ac:dyDescent="0.3">
      <c r="A76" s="205" t="s">
        <v>601</v>
      </c>
      <c r="B76" s="206" t="s">
        <v>54</v>
      </c>
      <c r="C76" s="207"/>
      <c r="D76" s="208">
        <v>395</v>
      </c>
      <c r="E76" s="207"/>
      <c r="F76" s="207"/>
    </row>
    <row r="77" spans="1:6" s="209" customFormat="1" ht="30" customHeight="1" thickBot="1" x14ac:dyDescent="0.35">
      <c r="A77" s="205" t="s">
        <v>802</v>
      </c>
      <c r="B77" s="206" t="s">
        <v>322</v>
      </c>
      <c r="C77" s="207"/>
      <c r="D77" s="210">
        <v>16328</v>
      </c>
      <c r="E77" s="207"/>
      <c r="F77" s="207"/>
    </row>
    <row r="78" spans="1:6" s="209" customFormat="1" ht="30" customHeight="1" x14ac:dyDescent="0.3">
      <c r="A78" s="211" t="s">
        <v>82</v>
      </c>
      <c r="B78" s="211"/>
      <c r="C78" s="212">
        <v>41278</v>
      </c>
      <c r="D78" s="212">
        <v>178746</v>
      </c>
      <c r="E78" s="213"/>
      <c r="F78" s="213"/>
    </row>
    <row r="79" spans="1:6" s="209" customFormat="1" ht="30" customHeight="1" x14ac:dyDescent="0.3">
      <c r="A79" s="214" t="s">
        <v>21</v>
      </c>
      <c r="B79" s="214"/>
      <c r="C79" s="214"/>
      <c r="D79" s="214"/>
      <c r="E79" s="214"/>
      <c r="F79" s="215">
        <v>220024</v>
      </c>
    </row>
    <row r="80" spans="1:6" s="209" customFormat="1" ht="30" customHeight="1" x14ac:dyDescent="0.3">
      <c r="A80" s="68"/>
      <c r="B80" s="68"/>
      <c r="C80" s="68"/>
      <c r="D80" s="68"/>
      <c r="E80" s="68"/>
      <c r="F80" s="68"/>
    </row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78:B78"/>
    <mergeCell ref="A79:E79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J246"/>
  <sheetViews>
    <sheetView topLeftCell="B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9.6640625" customWidth="1"/>
    <col min="6" max="6" width="11.88671875" customWidth="1"/>
    <col min="7" max="7" width="8.6640625" customWidth="1"/>
    <col min="8" max="8" width="4.109375" customWidth="1"/>
    <col min="9" max="9" width="12" customWidth="1"/>
    <col min="10" max="10" width="13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151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1975</v>
      </c>
    </row>
    <row r="7" spans="1:10" x14ac:dyDescent="0.3">
      <c r="A7" t="s">
        <v>7</v>
      </c>
      <c r="C7" s="24">
        <v>2672.5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56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43104</v>
      </c>
      <c r="J11" s="246">
        <v>43469</v>
      </c>
    </row>
    <row r="12" spans="1:10" x14ac:dyDescent="0.3">
      <c r="A12" t="s">
        <v>12</v>
      </c>
      <c r="G12" t="s">
        <v>13</v>
      </c>
      <c r="H12" s="28"/>
      <c r="I12" s="235">
        <v>21.59</v>
      </c>
      <c r="J12" s="234">
        <v>22.66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734858.18</v>
      </c>
      <c r="F21" s="152"/>
      <c r="G21" s="152">
        <v>711906.15</v>
      </c>
      <c r="H21" s="152"/>
      <c r="I21" s="147">
        <f>E21-G21</f>
        <v>22952.030000000028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734858.18</v>
      </c>
      <c r="F23" s="147"/>
      <c r="G23" s="147">
        <f>G21+G22</f>
        <v>711906.15</v>
      </c>
      <c r="H23" s="147"/>
      <c r="I23" s="147">
        <f>I21+I22</f>
        <v>22952.030000000028</v>
      </c>
      <c r="J23" s="147"/>
    </row>
    <row r="24" spans="1:10" ht="16.5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34"/>
      <c r="J24" s="36">
        <v>108113.9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5.21</v>
      </c>
      <c r="H28" s="149"/>
      <c r="I28" s="147">
        <f>G28*$C$7*12</f>
        <v>167084.70000000001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141428.70000000001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33673.5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4.3899999999999997</v>
      </c>
      <c r="H31" s="146"/>
      <c r="I31" s="147">
        <f t="shared" ref="I31:I37" si="0">G31*$C$7*12</f>
        <v>140787.29999999999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2.1629999999999998</v>
      </c>
      <c r="H32" s="146"/>
      <c r="I32" s="147">
        <f t="shared" si="0"/>
        <v>69367.409999999989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2.29</v>
      </c>
      <c r="H33" s="146"/>
      <c r="I33" s="147">
        <f t="shared" si="0"/>
        <v>73440.3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14752.2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9300.2999999999993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7055.4000000000005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56763.899999999994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713653.71000000008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55"/>
      <c r="B40" s="55"/>
      <c r="C40" s="55"/>
      <c r="D40" s="55"/>
      <c r="E40" s="55"/>
      <c r="F40" s="55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152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535</v>
      </c>
      <c r="B48" s="206" t="s">
        <v>50</v>
      </c>
      <c r="C48" s="207"/>
      <c r="D48" s="207"/>
      <c r="E48" s="208">
        <v>325</v>
      </c>
      <c r="F48" s="207"/>
    </row>
    <row r="49" spans="1:6" s="209" customFormat="1" ht="30" customHeight="1" x14ac:dyDescent="0.3">
      <c r="A49" s="205" t="s">
        <v>449</v>
      </c>
      <c r="B49" s="206" t="s">
        <v>60</v>
      </c>
      <c r="C49" s="207"/>
      <c r="D49" s="208">
        <v>278</v>
      </c>
      <c r="E49" s="207"/>
      <c r="F49" s="207"/>
    </row>
    <row r="50" spans="1:6" s="209" customFormat="1" ht="30" customHeight="1" x14ac:dyDescent="0.3">
      <c r="A50" s="205" t="s">
        <v>605</v>
      </c>
      <c r="B50" s="206" t="s">
        <v>52</v>
      </c>
      <c r="C50" s="207"/>
      <c r="D50" s="208">
        <v>556</v>
      </c>
      <c r="E50" s="207"/>
      <c r="F50" s="207"/>
    </row>
    <row r="51" spans="1:6" s="209" customFormat="1" ht="30" customHeight="1" x14ac:dyDescent="0.3">
      <c r="A51" s="205" t="s">
        <v>536</v>
      </c>
      <c r="B51" s="206" t="s">
        <v>62</v>
      </c>
      <c r="C51" s="208">
        <v>771</v>
      </c>
      <c r="D51" s="207"/>
      <c r="E51" s="207"/>
      <c r="F51" s="207"/>
    </row>
    <row r="52" spans="1:6" s="209" customFormat="1" ht="30" customHeight="1" x14ac:dyDescent="0.3">
      <c r="A52" s="205" t="s">
        <v>450</v>
      </c>
      <c r="B52" s="206" t="s">
        <v>51</v>
      </c>
      <c r="C52" s="207"/>
      <c r="D52" s="208">
        <v>139</v>
      </c>
      <c r="E52" s="207"/>
      <c r="F52" s="207"/>
    </row>
    <row r="53" spans="1:6" s="209" customFormat="1" ht="30" customHeight="1" x14ac:dyDescent="0.3">
      <c r="A53" s="205" t="s">
        <v>645</v>
      </c>
      <c r="B53" s="206" t="s">
        <v>50</v>
      </c>
      <c r="C53" s="207"/>
      <c r="D53" s="207"/>
      <c r="E53" s="208">
        <v>767</v>
      </c>
      <c r="F53" s="207"/>
    </row>
    <row r="54" spans="1:6" s="209" customFormat="1" ht="30" customHeight="1" x14ac:dyDescent="0.3">
      <c r="A54" s="205" t="s">
        <v>646</v>
      </c>
      <c r="B54" s="206" t="s">
        <v>92</v>
      </c>
      <c r="C54" s="207"/>
      <c r="D54" s="208">
        <v>417</v>
      </c>
      <c r="E54" s="207"/>
      <c r="F54" s="207"/>
    </row>
    <row r="55" spans="1:6" s="209" customFormat="1" ht="30" customHeight="1" x14ac:dyDescent="0.3">
      <c r="A55" s="205" t="s">
        <v>537</v>
      </c>
      <c r="B55" s="206" t="s">
        <v>90</v>
      </c>
      <c r="C55" s="207"/>
      <c r="D55" s="208">
        <v>278</v>
      </c>
      <c r="E55" s="207"/>
      <c r="F55" s="207"/>
    </row>
    <row r="56" spans="1:6" s="209" customFormat="1" ht="30" customHeight="1" x14ac:dyDescent="0.3">
      <c r="A56" s="205" t="s">
        <v>538</v>
      </c>
      <c r="B56" s="206" t="s">
        <v>50</v>
      </c>
      <c r="C56" s="207"/>
      <c r="D56" s="207"/>
      <c r="E56" s="208">
        <v>463</v>
      </c>
      <c r="F56" s="207"/>
    </row>
    <row r="57" spans="1:6" s="209" customFormat="1" ht="30" customHeight="1" x14ac:dyDescent="0.3">
      <c r="A57" s="205" t="s">
        <v>456</v>
      </c>
      <c r="B57" s="206" t="s">
        <v>62</v>
      </c>
      <c r="C57" s="210">
        <v>3160</v>
      </c>
      <c r="D57" s="207"/>
      <c r="E57" s="207"/>
      <c r="F57" s="207"/>
    </row>
    <row r="58" spans="1:6" s="209" customFormat="1" ht="30" customHeight="1" x14ac:dyDescent="0.3">
      <c r="A58" s="205" t="s">
        <v>456</v>
      </c>
      <c r="B58" s="206" t="s">
        <v>93</v>
      </c>
      <c r="C58" s="210">
        <v>1185</v>
      </c>
      <c r="D58" s="207"/>
      <c r="E58" s="207"/>
      <c r="F58" s="207"/>
    </row>
    <row r="59" spans="1:6" s="209" customFormat="1" ht="30" customHeight="1" x14ac:dyDescent="0.3">
      <c r="A59" s="205" t="s">
        <v>457</v>
      </c>
      <c r="B59" s="206" t="s">
        <v>50</v>
      </c>
      <c r="C59" s="207"/>
      <c r="D59" s="207"/>
      <c r="E59" s="208">
        <v>412</v>
      </c>
      <c r="F59" s="207"/>
    </row>
    <row r="60" spans="1:6" s="209" customFormat="1" ht="30" customHeight="1" x14ac:dyDescent="0.3">
      <c r="A60" s="205" t="s">
        <v>719</v>
      </c>
      <c r="B60" s="206" t="s">
        <v>49</v>
      </c>
      <c r="C60" s="207"/>
      <c r="D60" s="208">
        <v>790</v>
      </c>
      <c r="E60" s="207"/>
      <c r="F60" s="207"/>
    </row>
    <row r="61" spans="1:6" s="209" customFormat="1" ht="30" customHeight="1" x14ac:dyDescent="0.3">
      <c r="A61" s="205" t="s">
        <v>539</v>
      </c>
      <c r="B61" s="206" t="s">
        <v>50</v>
      </c>
      <c r="C61" s="207"/>
      <c r="D61" s="207"/>
      <c r="E61" s="208">
        <v>412</v>
      </c>
      <c r="F61" s="207"/>
    </row>
    <row r="62" spans="1:6" s="209" customFormat="1" ht="30" customHeight="1" x14ac:dyDescent="0.3">
      <c r="A62" s="205" t="s">
        <v>458</v>
      </c>
      <c r="B62" s="206" t="s">
        <v>720</v>
      </c>
      <c r="C62" s="207"/>
      <c r="D62" s="207"/>
      <c r="E62" s="210">
        <v>1086</v>
      </c>
      <c r="F62" s="207"/>
    </row>
    <row r="63" spans="1:6" s="209" customFormat="1" ht="30" customHeight="1" x14ac:dyDescent="0.3">
      <c r="A63" s="205" t="s">
        <v>460</v>
      </c>
      <c r="B63" s="206" t="s">
        <v>97</v>
      </c>
      <c r="C63" s="210">
        <v>1840</v>
      </c>
      <c r="D63" s="207"/>
      <c r="E63" s="207"/>
      <c r="F63" s="207"/>
    </row>
    <row r="64" spans="1:6" s="209" customFormat="1" ht="30" customHeight="1" x14ac:dyDescent="0.3">
      <c r="A64" s="205" t="s">
        <v>542</v>
      </c>
      <c r="B64" s="206" t="s">
        <v>111</v>
      </c>
      <c r="C64" s="208">
        <v>790</v>
      </c>
      <c r="D64" s="207"/>
      <c r="E64" s="207"/>
      <c r="F64" s="207"/>
    </row>
    <row r="65" spans="1:6" s="209" customFormat="1" ht="30" customHeight="1" x14ac:dyDescent="0.3">
      <c r="A65" s="205" t="s">
        <v>462</v>
      </c>
      <c r="B65" s="206" t="s">
        <v>62</v>
      </c>
      <c r="C65" s="208">
        <v>790</v>
      </c>
      <c r="D65" s="207"/>
      <c r="E65" s="207"/>
      <c r="F65" s="207"/>
    </row>
    <row r="66" spans="1:6" s="209" customFormat="1" ht="30" customHeight="1" x14ac:dyDescent="0.3">
      <c r="A66" s="205" t="s">
        <v>462</v>
      </c>
      <c r="B66" s="206" t="s">
        <v>69</v>
      </c>
      <c r="C66" s="207"/>
      <c r="D66" s="208">
        <v>197.5</v>
      </c>
      <c r="E66" s="207"/>
      <c r="F66" s="207"/>
    </row>
    <row r="67" spans="1:6" s="209" customFormat="1" ht="30" customHeight="1" x14ac:dyDescent="0.3">
      <c r="A67" s="205" t="s">
        <v>545</v>
      </c>
      <c r="B67" s="206" t="s">
        <v>62</v>
      </c>
      <c r="C67" s="210">
        <v>3555</v>
      </c>
      <c r="D67" s="207"/>
      <c r="E67" s="207"/>
      <c r="F67" s="207"/>
    </row>
    <row r="68" spans="1:6" s="209" customFormat="1" ht="30" customHeight="1" x14ac:dyDescent="0.3">
      <c r="A68" s="205" t="s">
        <v>690</v>
      </c>
      <c r="B68" s="206" t="s">
        <v>49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463</v>
      </c>
      <c r="B69" s="206" t="s">
        <v>50</v>
      </c>
      <c r="C69" s="207"/>
      <c r="D69" s="207"/>
      <c r="E69" s="208">
        <v>412</v>
      </c>
      <c r="F69" s="207"/>
    </row>
    <row r="70" spans="1:6" s="209" customFormat="1" ht="30" customHeight="1" x14ac:dyDescent="0.3">
      <c r="A70" s="205" t="s">
        <v>463</v>
      </c>
      <c r="B70" s="206" t="s">
        <v>62</v>
      </c>
      <c r="C70" s="210">
        <v>3160</v>
      </c>
      <c r="D70" s="207"/>
      <c r="E70" s="207"/>
      <c r="F70" s="207"/>
    </row>
    <row r="71" spans="1:6" s="209" customFormat="1" ht="30" customHeight="1" x14ac:dyDescent="0.3">
      <c r="A71" s="205" t="s">
        <v>546</v>
      </c>
      <c r="B71" s="206" t="s">
        <v>62</v>
      </c>
      <c r="C71" s="210">
        <v>1580</v>
      </c>
      <c r="D71" s="207"/>
      <c r="E71" s="207"/>
      <c r="F71" s="207"/>
    </row>
    <row r="72" spans="1:6" s="209" customFormat="1" ht="30" customHeight="1" x14ac:dyDescent="0.3">
      <c r="A72" s="205" t="s">
        <v>464</v>
      </c>
      <c r="B72" s="206" t="s">
        <v>50</v>
      </c>
      <c r="C72" s="207"/>
      <c r="D72" s="207"/>
      <c r="E72" s="208">
        <v>429</v>
      </c>
      <c r="F72" s="207"/>
    </row>
    <row r="73" spans="1:6" s="209" customFormat="1" ht="30" customHeight="1" x14ac:dyDescent="0.3">
      <c r="A73" s="205" t="s">
        <v>652</v>
      </c>
      <c r="B73" s="206" t="s">
        <v>62</v>
      </c>
      <c r="C73" s="210">
        <v>1975</v>
      </c>
      <c r="D73" s="207"/>
      <c r="E73" s="207"/>
      <c r="F73" s="207"/>
    </row>
    <row r="74" spans="1:6" s="209" customFormat="1" ht="30" customHeight="1" x14ac:dyDescent="0.3">
      <c r="A74" s="205" t="s">
        <v>466</v>
      </c>
      <c r="B74" s="206" t="s">
        <v>62</v>
      </c>
      <c r="C74" s="208">
        <v>790</v>
      </c>
      <c r="D74" s="207"/>
      <c r="E74" s="207"/>
      <c r="F74" s="207"/>
    </row>
    <row r="75" spans="1:6" s="209" customFormat="1" ht="30" customHeight="1" x14ac:dyDescent="0.3">
      <c r="A75" s="205" t="s">
        <v>612</v>
      </c>
      <c r="B75" s="206" t="s">
        <v>62</v>
      </c>
      <c r="C75" s="208">
        <v>790</v>
      </c>
      <c r="D75" s="207"/>
      <c r="E75" s="207"/>
      <c r="F75" s="207"/>
    </row>
    <row r="76" spans="1:6" s="209" customFormat="1" ht="30" customHeight="1" x14ac:dyDescent="0.3">
      <c r="A76" s="205" t="s">
        <v>612</v>
      </c>
      <c r="B76" s="206" t="s">
        <v>62</v>
      </c>
      <c r="C76" s="210">
        <v>2370</v>
      </c>
      <c r="D76" s="207"/>
      <c r="E76" s="207"/>
      <c r="F76" s="207"/>
    </row>
    <row r="77" spans="1:6" s="209" customFormat="1" ht="30" customHeight="1" x14ac:dyDescent="0.3">
      <c r="A77" s="205" t="s">
        <v>612</v>
      </c>
      <c r="B77" s="206" t="s">
        <v>49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552</v>
      </c>
      <c r="B78" s="206" t="s">
        <v>208</v>
      </c>
      <c r="C78" s="207"/>
      <c r="D78" s="207"/>
      <c r="E78" s="210">
        <v>1030</v>
      </c>
      <c r="F78" s="207"/>
    </row>
    <row r="79" spans="1:6" s="209" customFormat="1" ht="30" customHeight="1" x14ac:dyDescent="0.3">
      <c r="A79" s="205" t="s">
        <v>555</v>
      </c>
      <c r="B79" s="206" t="s">
        <v>51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05" t="s">
        <v>470</v>
      </c>
      <c r="B80" s="206" t="s">
        <v>63</v>
      </c>
      <c r="C80" s="208">
        <v>410</v>
      </c>
      <c r="D80" s="207"/>
      <c r="E80" s="207"/>
      <c r="F80" s="207"/>
    </row>
    <row r="81" spans="1:6" s="209" customFormat="1" ht="30" customHeight="1" x14ac:dyDescent="0.3">
      <c r="A81" s="205" t="s">
        <v>472</v>
      </c>
      <c r="B81" s="206" t="s">
        <v>143</v>
      </c>
      <c r="C81" s="207"/>
      <c r="D81" s="207"/>
      <c r="E81" s="210">
        <v>1090</v>
      </c>
      <c r="F81" s="207"/>
    </row>
    <row r="82" spans="1:6" s="209" customFormat="1" ht="30" customHeight="1" x14ac:dyDescent="0.3">
      <c r="A82" s="205" t="s">
        <v>558</v>
      </c>
      <c r="B82" s="206" t="s">
        <v>66</v>
      </c>
      <c r="C82" s="207"/>
      <c r="D82" s="208">
        <v>197.5</v>
      </c>
      <c r="E82" s="207"/>
      <c r="F82" s="207"/>
    </row>
    <row r="83" spans="1:6" s="209" customFormat="1" ht="30" customHeight="1" x14ac:dyDescent="0.3">
      <c r="A83" s="205" t="s">
        <v>657</v>
      </c>
      <c r="B83" s="206" t="s">
        <v>65</v>
      </c>
      <c r="C83" s="207"/>
      <c r="D83" s="208">
        <v>790</v>
      </c>
      <c r="E83" s="207"/>
      <c r="F83" s="207"/>
    </row>
    <row r="84" spans="1:6" s="209" customFormat="1" ht="30" customHeight="1" x14ac:dyDescent="0.3">
      <c r="A84" s="205" t="s">
        <v>559</v>
      </c>
      <c r="B84" s="206" t="s">
        <v>682</v>
      </c>
      <c r="C84" s="207"/>
      <c r="D84" s="210">
        <v>2807</v>
      </c>
      <c r="E84" s="207"/>
      <c r="F84" s="207"/>
    </row>
    <row r="85" spans="1:6" s="209" customFormat="1" ht="30" customHeight="1" x14ac:dyDescent="0.3">
      <c r="A85" s="205" t="s">
        <v>559</v>
      </c>
      <c r="B85" s="206" t="s">
        <v>49</v>
      </c>
      <c r="C85" s="207"/>
      <c r="D85" s="208">
        <v>790</v>
      </c>
      <c r="E85" s="207"/>
      <c r="F85" s="207"/>
    </row>
    <row r="86" spans="1:6" s="209" customFormat="1" ht="30" customHeight="1" x14ac:dyDescent="0.3">
      <c r="A86" s="205" t="s">
        <v>560</v>
      </c>
      <c r="B86" s="206" t="s">
        <v>111</v>
      </c>
      <c r="C86" s="210">
        <v>2370</v>
      </c>
      <c r="D86" s="207"/>
      <c r="E86" s="207"/>
      <c r="F86" s="207"/>
    </row>
    <row r="87" spans="1:6" s="209" customFormat="1" ht="30" customHeight="1" x14ac:dyDescent="0.3">
      <c r="A87" s="205" t="s">
        <v>562</v>
      </c>
      <c r="B87" s="206" t="s">
        <v>62</v>
      </c>
      <c r="C87" s="210">
        <v>1185</v>
      </c>
      <c r="D87" s="207"/>
      <c r="E87" s="207"/>
      <c r="F87" s="207"/>
    </row>
    <row r="88" spans="1:6" s="209" customFormat="1" ht="30" customHeight="1" x14ac:dyDescent="0.3">
      <c r="A88" s="205" t="s">
        <v>695</v>
      </c>
      <c r="B88" s="206" t="s">
        <v>75</v>
      </c>
      <c r="C88" s="210">
        <v>5340</v>
      </c>
      <c r="D88" s="207"/>
      <c r="E88" s="207"/>
      <c r="F88" s="207"/>
    </row>
    <row r="89" spans="1:6" s="209" customFormat="1" ht="30" customHeight="1" x14ac:dyDescent="0.3">
      <c r="A89" s="205" t="s">
        <v>564</v>
      </c>
      <c r="B89" s="206" t="s">
        <v>50</v>
      </c>
      <c r="C89" s="207"/>
      <c r="D89" s="207"/>
      <c r="E89" s="208">
        <v>425</v>
      </c>
      <c r="F89" s="207"/>
    </row>
    <row r="90" spans="1:6" s="209" customFormat="1" ht="30" customHeight="1" x14ac:dyDescent="0.3">
      <c r="A90" s="205" t="s">
        <v>567</v>
      </c>
      <c r="B90" s="206" t="s">
        <v>52</v>
      </c>
      <c r="C90" s="207"/>
      <c r="D90" s="208">
        <v>830</v>
      </c>
      <c r="E90" s="207"/>
      <c r="F90" s="207"/>
    </row>
    <row r="91" spans="1:6" s="209" customFormat="1" ht="30" customHeight="1" x14ac:dyDescent="0.3">
      <c r="A91" s="205" t="s">
        <v>474</v>
      </c>
      <c r="B91" s="206" t="s">
        <v>66</v>
      </c>
      <c r="C91" s="207"/>
      <c r="D91" s="208">
        <v>395</v>
      </c>
      <c r="E91" s="207"/>
      <c r="F91" s="207"/>
    </row>
    <row r="92" spans="1:6" s="209" customFormat="1" ht="30" customHeight="1" x14ac:dyDescent="0.3">
      <c r="A92" s="205" t="s">
        <v>474</v>
      </c>
      <c r="B92" s="206" t="s">
        <v>56</v>
      </c>
      <c r="C92" s="207"/>
      <c r="D92" s="208">
        <v>415</v>
      </c>
      <c r="E92" s="207"/>
      <c r="F92" s="207"/>
    </row>
    <row r="93" spans="1:6" s="209" customFormat="1" ht="30" customHeight="1" x14ac:dyDescent="0.3">
      <c r="A93" s="205" t="s">
        <v>476</v>
      </c>
      <c r="B93" s="206" t="s">
        <v>52</v>
      </c>
      <c r="C93" s="207"/>
      <c r="D93" s="210">
        <v>2102</v>
      </c>
      <c r="E93" s="207"/>
      <c r="F93" s="207"/>
    </row>
    <row r="94" spans="1:6" s="209" customFormat="1" ht="30" customHeight="1" x14ac:dyDescent="0.3">
      <c r="A94" s="205" t="s">
        <v>569</v>
      </c>
      <c r="B94" s="206" t="s">
        <v>65</v>
      </c>
      <c r="C94" s="207"/>
      <c r="D94" s="208">
        <v>395</v>
      </c>
      <c r="E94" s="207"/>
      <c r="F94" s="207"/>
    </row>
    <row r="95" spans="1:6" s="209" customFormat="1" ht="30" customHeight="1" x14ac:dyDescent="0.3">
      <c r="A95" s="205" t="s">
        <v>570</v>
      </c>
      <c r="B95" s="206" t="s">
        <v>147</v>
      </c>
      <c r="C95" s="210">
        <v>3342</v>
      </c>
      <c r="D95" s="207"/>
      <c r="E95" s="207"/>
      <c r="F95" s="207"/>
    </row>
    <row r="96" spans="1:6" s="209" customFormat="1" ht="30" customHeight="1" x14ac:dyDescent="0.3">
      <c r="A96" s="205" t="s">
        <v>571</v>
      </c>
      <c r="B96" s="206" t="s">
        <v>66</v>
      </c>
      <c r="C96" s="207"/>
      <c r="D96" s="208">
        <v>197.5</v>
      </c>
      <c r="E96" s="207"/>
      <c r="F96" s="207"/>
    </row>
    <row r="97" spans="1:6" s="209" customFormat="1" ht="30" customHeight="1" x14ac:dyDescent="0.3">
      <c r="A97" s="205" t="s">
        <v>477</v>
      </c>
      <c r="B97" s="206" t="s">
        <v>104</v>
      </c>
      <c r="C97" s="207"/>
      <c r="D97" s="208">
        <v>815</v>
      </c>
      <c r="E97" s="207"/>
      <c r="F97" s="207"/>
    </row>
    <row r="98" spans="1:6" s="209" customFormat="1" ht="30" customHeight="1" x14ac:dyDescent="0.3">
      <c r="A98" s="205" t="s">
        <v>477</v>
      </c>
      <c r="B98" s="206" t="s">
        <v>49</v>
      </c>
      <c r="C98" s="207"/>
      <c r="D98" s="208">
        <v>790</v>
      </c>
      <c r="E98" s="207"/>
      <c r="F98" s="207"/>
    </row>
    <row r="99" spans="1:6" s="209" customFormat="1" ht="30" customHeight="1" x14ac:dyDescent="0.3">
      <c r="A99" s="205" t="s">
        <v>573</v>
      </c>
      <c r="B99" s="206" t="s">
        <v>118</v>
      </c>
      <c r="C99" s="208">
        <v>415</v>
      </c>
      <c r="D99" s="207"/>
      <c r="E99" s="207"/>
      <c r="F99" s="207"/>
    </row>
    <row r="100" spans="1:6" s="209" customFormat="1" ht="30" customHeight="1" x14ac:dyDescent="0.3">
      <c r="A100" s="205" t="s">
        <v>619</v>
      </c>
      <c r="B100" s="206" t="s">
        <v>52</v>
      </c>
      <c r="C100" s="207"/>
      <c r="D100" s="210">
        <v>1529</v>
      </c>
      <c r="E100" s="207"/>
      <c r="F100" s="207"/>
    </row>
    <row r="101" spans="1:6" s="209" customFormat="1" ht="30" customHeight="1" x14ac:dyDescent="0.3">
      <c r="A101" s="205" t="s">
        <v>619</v>
      </c>
      <c r="B101" s="206" t="s">
        <v>128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721</v>
      </c>
      <c r="B102" s="206" t="s">
        <v>143</v>
      </c>
      <c r="C102" s="207"/>
      <c r="D102" s="207"/>
      <c r="E102" s="210">
        <v>1211</v>
      </c>
      <c r="F102" s="207"/>
    </row>
    <row r="103" spans="1:6" s="209" customFormat="1" ht="30" customHeight="1" x14ac:dyDescent="0.3">
      <c r="A103" s="205" t="s">
        <v>711</v>
      </c>
      <c r="B103" s="206" t="s">
        <v>66</v>
      </c>
      <c r="C103" s="207"/>
      <c r="D103" s="208">
        <v>395</v>
      </c>
      <c r="E103" s="207"/>
      <c r="F103" s="207"/>
    </row>
    <row r="104" spans="1:6" s="209" customFormat="1" ht="30" customHeight="1" x14ac:dyDescent="0.3">
      <c r="A104" s="205" t="s">
        <v>711</v>
      </c>
      <c r="B104" s="206" t="s">
        <v>620</v>
      </c>
      <c r="C104" s="210">
        <v>3270</v>
      </c>
      <c r="D104" s="207"/>
      <c r="E104" s="207"/>
      <c r="F104" s="207"/>
    </row>
    <row r="105" spans="1:6" s="209" customFormat="1" ht="30" customHeight="1" x14ac:dyDescent="0.3">
      <c r="A105" s="205" t="s">
        <v>575</v>
      </c>
      <c r="B105" s="206" t="s">
        <v>109</v>
      </c>
      <c r="C105" s="207"/>
      <c r="D105" s="208">
        <v>790</v>
      </c>
      <c r="E105" s="207"/>
      <c r="F105" s="207"/>
    </row>
    <row r="106" spans="1:6" s="209" customFormat="1" ht="30" customHeight="1" x14ac:dyDescent="0.3">
      <c r="A106" s="205" t="s">
        <v>575</v>
      </c>
      <c r="B106" s="206" t="s">
        <v>113</v>
      </c>
      <c r="C106" s="207"/>
      <c r="D106" s="207"/>
      <c r="E106" s="208">
        <v>395</v>
      </c>
      <c r="F106" s="207"/>
    </row>
    <row r="107" spans="1:6" s="209" customFormat="1" ht="30" customHeight="1" x14ac:dyDescent="0.3">
      <c r="A107" s="205" t="s">
        <v>666</v>
      </c>
      <c r="B107" s="206" t="s">
        <v>113</v>
      </c>
      <c r="C107" s="207"/>
      <c r="D107" s="207"/>
      <c r="E107" s="208">
        <v>395</v>
      </c>
      <c r="F107" s="207"/>
    </row>
    <row r="108" spans="1:6" s="209" customFormat="1" ht="30" customHeight="1" x14ac:dyDescent="0.3">
      <c r="A108" s="205" t="s">
        <v>722</v>
      </c>
      <c r="B108" s="206" t="s">
        <v>66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621</v>
      </c>
      <c r="B109" s="206" t="s">
        <v>480</v>
      </c>
      <c r="C109" s="207"/>
      <c r="D109" s="210">
        <v>14220</v>
      </c>
      <c r="E109" s="207"/>
      <c r="F109" s="207"/>
    </row>
    <row r="110" spans="1:6" s="209" customFormat="1" ht="30" customHeight="1" x14ac:dyDescent="0.3">
      <c r="A110" s="205" t="s">
        <v>668</v>
      </c>
      <c r="B110" s="206" t="s">
        <v>620</v>
      </c>
      <c r="C110" s="210">
        <v>2888</v>
      </c>
      <c r="D110" s="207"/>
      <c r="E110" s="207"/>
      <c r="F110" s="207"/>
    </row>
    <row r="111" spans="1:6" s="209" customFormat="1" ht="30" customHeight="1" x14ac:dyDescent="0.3">
      <c r="A111" s="205" t="s">
        <v>479</v>
      </c>
      <c r="B111" s="206" t="s">
        <v>147</v>
      </c>
      <c r="C111" s="210">
        <v>1290</v>
      </c>
      <c r="D111" s="207"/>
      <c r="E111" s="207"/>
      <c r="F111" s="207"/>
    </row>
    <row r="112" spans="1:6" s="209" customFormat="1" ht="30" customHeight="1" x14ac:dyDescent="0.3">
      <c r="A112" s="205" t="s">
        <v>626</v>
      </c>
      <c r="B112" s="206" t="s">
        <v>147</v>
      </c>
      <c r="C112" s="210">
        <v>1000</v>
      </c>
      <c r="D112" s="207"/>
      <c r="E112" s="207"/>
      <c r="F112" s="207"/>
    </row>
    <row r="113" spans="1:6" s="209" customFormat="1" ht="30" customHeight="1" x14ac:dyDescent="0.3">
      <c r="A113" s="205" t="s">
        <v>723</v>
      </c>
      <c r="B113" s="206" t="s">
        <v>631</v>
      </c>
      <c r="C113" s="207"/>
      <c r="D113" s="208">
        <v>790</v>
      </c>
      <c r="E113" s="207"/>
      <c r="F113" s="207"/>
    </row>
    <row r="114" spans="1:6" s="209" customFormat="1" ht="30" customHeight="1" x14ac:dyDescent="0.3">
      <c r="A114" s="205" t="s">
        <v>584</v>
      </c>
      <c r="B114" s="206" t="s">
        <v>579</v>
      </c>
      <c r="C114" s="210">
        <v>63535</v>
      </c>
      <c r="D114" s="207"/>
      <c r="E114" s="207"/>
      <c r="F114" s="207"/>
    </row>
    <row r="115" spans="1:6" s="209" customFormat="1" ht="30" customHeight="1" x14ac:dyDescent="0.3">
      <c r="A115" s="205" t="s">
        <v>714</v>
      </c>
      <c r="B115" s="206" t="s">
        <v>724</v>
      </c>
      <c r="C115" s="210">
        <v>8515</v>
      </c>
      <c r="D115" s="207"/>
      <c r="E115" s="207"/>
      <c r="F115" s="207"/>
    </row>
    <row r="116" spans="1:6" s="209" customFormat="1" ht="30" customHeight="1" x14ac:dyDescent="0.3">
      <c r="A116" s="205" t="s">
        <v>725</v>
      </c>
      <c r="B116" s="206" t="s">
        <v>724</v>
      </c>
      <c r="C116" s="210">
        <v>8790</v>
      </c>
      <c r="D116" s="207"/>
      <c r="E116" s="207"/>
      <c r="F116" s="207"/>
    </row>
    <row r="117" spans="1:6" s="209" customFormat="1" ht="30" customHeight="1" x14ac:dyDescent="0.3">
      <c r="A117" s="205" t="s">
        <v>726</v>
      </c>
      <c r="B117" s="206" t="s">
        <v>656</v>
      </c>
      <c r="C117" s="210">
        <v>1688</v>
      </c>
      <c r="D117" s="207"/>
      <c r="E117" s="207"/>
      <c r="F117" s="207"/>
    </row>
    <row r="118" spans="1:6" s="209" customFormat="1" ht="30" customHeight="1" x14ac:dyDescent="0.3">
      <c r="A118" s="205" t="s">
        <v>484</v>
      </c>
      <c r="B118" s="206" t="s">
        <v>53</v>
      </c>
      <c r="C118" s="207"/>
      <c r="D118" s="210">
        <v>1259</v>
      </c>
      <c r="E118" s="207"/>
      <c r="F118" s="207"/>
    </row>
    <row r="119" spans="1:6" s="209" customFormat="1" ht="30" customHeight="1" x14ac:dyDescent="0.3">
      <c r="A119" s="205" t="s">
        <v>484</v>
      </c>
      <c r="B119" s="206" t="s">
        <v>154</v>
      </c>
      <c r="C119" s="210">
        <v>1620</v>
      </c>
      <c r="D119" s="207"/>
      <c r="E119" s="207"/>
      <c r="F119" s="207"/>
    </row>
    <row r="120" spans="1:6" s="209" customFormat="1" ht="30" customHeight="1" x14ac:dyDescent="0.3">
      <c r="A120" s="205" t="s">
        <v>672</v>
      </c>
      <c r="B120" s="206" t="s">
        <v>727</v>
      </c>
      <c r="C120" s="208">
        <v>857</v>
      </c>
      <c r="D120" s="207"/>
      <c r="E120" s="207"/>
      <c r="F120" s="207"/>
    </row>
    <row r="121" spans="1:6" s="209" customFormat="1" ht="30" customHeight="1" x14ac:dyDescent="0.3">
      <c r="A121" s="205" t="s">
        <v>700</v>
      </c>
      <c r="B121" s="206" t="s">
        <v>70</v>
      </c>
      <c r="C121" s="207"/>
      <c r="D121" s="208">
        <v>395</v>
      </c>
      <c r="E121" s="207"/>
      <c r="F121" s="207"/>
    </row>
    <row r="122" spans="1:6" s="209" customFormat="1" ht="30" customHeight="1" x14ac:dyDescent="0.3">
      <c r="A122" s="205" t="s">
        <v>627</v>
      </c>
      <c r="B122" s="206" t="s">
        <v>727</v>
      </c>
      <c r="C122" s="208">
        <v>805</v>
      </c>
      <c r="D122" s="207"/>
      <c r="E122" s="207"/>
      <c r="F122" s="207"/>
    </row>
    <row r="123" spans="1:6" s="209" customFormat="1" ht="30" customHeight="1" x14ac:dyDescent="0.3">
      <c r="A123" s="205" t="s">
        <v>629</v>
      </c>
      <c r="B123" s="206" t="s">
        <v>50</v>
      </c>
      <c r="C123" s="207"/>
      <c r="D123" s="207"/>
      <c r="E123" s="208">
        <v>459</v>
      </c>
      <c r="F123" s="207"/>
    </row>
    <row r="124" spans="1:6" s="209" customFormat="1" ht="30" customHeight="1" x14ac:dyDescent="0.3">
      <c r="A124" s="205" t="s">
        <v>585</v>
      </c>
      <c r="B124" s="206" t="s">
        <v>114</v>
      </c>
      <c r="C124" s="207"/>
      <c r="D124" s="208">
        <v>790</v>
      </c>
      <c r="E124" s="207"/>
      <c r="F124" s="207"/>
    </row>
    <row r="125" spans="1:6" s="209" customFormat="1" ht="30" customHeight="1" x14ac:dyDescent="0.3">
      <c r="A125" s="205" t="s">
        <v>485</v>
      </c>
      <c r="B125" s="206" t="s">
        <v>486</v>
      </c>
      <c r="C125" s="207"/>
      <c r="D125" s="208">
        <v>197.5</v>
      </c>
      <c r="E125" s="207"/>
      <c r="F125" s="207"/>
    </row>
    <row r="126" spans="1:6" s="209" customFormat="1" ht="30" customHeight="1" x14ac:dyDescent="0.3">
      <c r="A126" s="205" t="s">
        <v>487</v>
      </c>
      <c r="B126" s="206" t="s">
        <v>50</v>
      </c>
      <c r="C126" s="207"/>
      <c r="D126" s="207"/>
      <c r="E126" s="208">
        <v>461</v>
      </c>
      <c r="F126" s="207"/>
    </row>
    <row r="127" spans="1:6" s="209" customFormat="1" ht="30" customHeight="1" x14ac:dyDescent="0.3">
      <c r="A127" s="205" t="s">
        <v>630</v>
      </c>
      <c r="B127" s="206" t="s">
        <v>59</v>
      </c>
      <c r="C127" s="207"/>
      <c r="D127" s="207"/>
      <c r="E127" s="208">
        <v>790</v>
      </c>
      <c r="F127" s="207"/>
    </row>
    <row r="128" spans="1:6" s="209" customFormat="1" ht="30" customHeight="1" x14ac:dyDescent="0.3">
      <c r="A128" s="205" t="s">
        <v>490</v>
      </c>
      <c r="B128" s="206" t="s">
        <v>50</v>
      </c>
      <c r="C128" s="207"/>
      <c r="D128" s="207"/>
      <c r="E128" s="208">
        <v>488</v>
      </c>
      <c r="F128" s="207"/>
    </row>
    <row r="129" spans="1:6" s="209" customFormat="1" ht="30" customHeight="1" x14ac:dyDescent="0.3">
      <c r="A129" s="205" t="s">
        <v>492</v>
      </c>
      <c r="B129" s="206" t="s">
        <v>486</v>
      </c>
      <c r="C129" s="207"/>
      <c r="D129" s="208">
        <v>197.5</v>
      </c>
      <c r="E129" s="207"/>
      <c r="F129" s="207"/>
    </row>
    <row r="130" spans="1:6" s="209" customFormat="1" ht="30" customHeight="1" x14ac:dyDescent="0.3">
      <c r="A130" s="205" t="s">
        <v>493</v>
      </c>
      <c r="B130" s="206" t="s">
        <v>92</v>
      </c>
      <c r="C130" s="207"/>
      <c r="D130" s="208">
        <v>395</v>
      </c>
      <c r="E130" s="207"/>
      <c r="F130" s="207"/>
    </row>
    <row r="131" spans="1:6" s="209" customFormat="1" ht="30" customHeight="1" x14ac:dyDescent="0.3">
      <c r="A131" s="205" t="s">
        <v>633</v>
      </c>
      <c r="B131" s="206" t="s">
        <v>70</v>
      </c>
      <c r="C131" s="207"/>
      <c r="D131" s="208">
        <v>790</v>
      </c>
      <c r="E131" s="207"/>
      <c r="F131" s="207"/>
    </row>
    <row r="132" spans="1:6" s="209" customFormat="1" ht="30" customHeight="1" x14ac:dyDescent="0.3">
      <c r="A132" s="205" t="s">
        <v>701</v>
      </c>
      <c r="B132" s="206" t="s">
        <v>92</v>
      </c>
      <c r="C132" s="207"/>
      <c r="D132" s="210">
        <v>1359</v>
      </c>
      <c r="E132" s="207"/>
      <c r="F132" s="207"/>
    </row>
    <row r="133" spans="1:6" s="209" customFormat="1" ht="30" customHeight="1" x14ac:dyDescent="0.3">
      <c r="A133" s="205" t="s">
        <v>702</v>
      </c>
      <c r="B133" s="206" t="s">
        <v>104</v>
      </c>
      <c r="C133" s="207"/>
      <c r="D133" s="210">
        <v>4054</v>
      </c>
      <c r="E133" s="207"/>
      <c r="F133" s="207"/>
    </row>
    <row r="134" spans="1:6" s="209" customFormat="1" ht="30" customHeight="1" x14ac:dyDescent="0.3">
      <c r="A134" s="205" t="s">
        <v>497</v>
      </c>
      <c r="B134" s="206" t="s">
        <v>81</v>
      </c>
      <c r="C134" s="207"/>
      <c r="D134" s="208">
        <v>395</v>
      </c>
      <c r="E134" s="207"/>
      <c r="F134" s="207"/>
    </row>
    <row r="135" spans="1:6" s="209" customFormat="1" ht="30" customHeight="1" x14ac:dyDescent="0.3">
      <c r="A135" s="205" t="s">
        <v>678</v>
      </c>
      <c r="B135" s="206" t="s">
        <v>154</v>
      </c>
      <c r="C135" s="210">
        <v>1980</v>
      </c>
      <c r="D135" s="207"/>
      <c r="E135" s="207"/>
      <c r="F135" s="207"/>
    </row>
    <row r="136" spans="1:6" s="209" customFormat="1" ht="30" customHeight="1" x14ac:dyDescent="0.3">
      <c r="A136" s="205" t="s">
        <v>703</v>
      </c>
      <c r="B136" s="206" t="s">
        <v>60</v>
      </c>
      <c r="C136" s="207"/>
      <c r="D136" s="208">
        <v>395</v>
      </c>
      <c r="E136" s="207"/>
      <c r="F136" s="207"/>
    </row>
    <row r="137" spans="1:6" s="209" customFormat="1" ht="30" customHeight="1" x14ac:dyDescent="0.3">
      <c r="A137" s="205" t="s">
        <v>500</v>
      </c>
      <c r="B137" s="206" t="s">
        <v>77</v>
      </c>
      <c r="C137" s="208">
        <v>410</v>
      </c>
      <c r="D137" s="207"/>
      <c r="E137" s="207"/>
      <c r="F137" s="207"/>
    </row>
    <row r="138" spans="1:6" s="209" customFormat="1" ht="30" customHeight="1" x14ac:dyDescent="0.3">
      <c r="A138" s="205" t="s">
        <v>500</v>
      </c>
      <c r="B138" s="206" t="s">
        <v>53</v>
      </c>
      <c r="C138" s="207"/>
      <c r="D138" s="208">
        <v>790</v>
      </c>
      <c r="E138" s="207"/>
      <c r="F138" s="207"/>
    </row>
    <row r="139" spans="1:6" s="209" customFormat="1" ht="30" customHeight="1" x14ac:dyDescent="0.3">
      <c r="A139" s="205" t="s">
        <v>591</v>
      </c>
      <c r="B139" s="206" t="s">
        <v>440</v>
      </c>
      <c r="C139" s="207"/>
      <c r="D139" s="208">
        <v>395</v>
      </c>
      <c r="E139" s="207"/>
      <c r="F139" s="207"/>
    </row>
    <row r="140" spans="1:6" s="209" customFormat="1" ht="30" customHeight="1" x14ac:dyDescent="0.3">
      <c r="A140" s="205" t="s">
        <v>591</v>
      </c>
      <c r="B140" s="206" t="s">
        <v>440</v>
      </c>
      <c r="C140" s="207"/>
      <c r="D140" s="208">
        <v>395</v>
      </c>
      <c r="E140" s="207"/>
      <c r="F140" s="207"/>
    </row>
    <row r="141" spans="1:6" s="209" customFormat="1" ht="30" customHeight="1" x14ac:dyDescent="0.3">
      <c r="A141" s="205" t="s">
        <v>591</v>
      </c>
      <c r="B141" s="206" t="s">
        <v>119</v>
      </c>
      <c r="C141" s="208">
        <v>395</v>
      </c>
      <c r="D141" s="207"/>
      <c r="E141" s="207"/>
      <c r="F141" s="207"/>
    </row>
    <row r="142" spans="1:6" s="209" customFormat="1" ht="30" customHeight="1" x14ac:dyDescent="0.3">
      <c r="A142" s="205" t="s">
        <v>501</v>
      </c>
      <c r="B142" s="206" t="s">
        <v>143</v>
      </c>
      <c r="C142" s="207"/>
      <c r="D142" s="207"/>
      <c r="E142" s="210">
        <v>1192</v>
      </c>
      <c r="F142" s="207"/>
    </row>
    <row r="143" spans="1:6" s="209" customFormat="1" ht="30" customHeight="1" x14ac:dyDescent="0.3">
      <c r="A143" s="205" t="s">
        <v>501</v>
      </c>
      <c r="B143" s="206" t="s">
        <v>49</v>
      </c>
      <c r="C143" s="207"/>
      <c r="D143" s="208">
        <v>395</v>
      </c>
      <c r="E143" s="207"/>
      <c r="F143" s="207"/>
    </row>
    <row r="144" spans="1:6" s="209" customFormat="1" ht="30" customHeight="1" x14ac:dyDescent="0.3">
      <c r="A144" s="205" t="s">
        <v>502</v>
      </c>
      <c r="B144" s="206" t="s">
        <v>290</v>
      </c>
      <c r="C144" s="207"/>
      <c r="D144" s="207"/>
      <c r="E144" s="208">
        <v>395</v>
      </c>
      <c r="F144" s="207"/>
    </row>
    <row r="145" spans="1:6" s="209" customFormat="1" ht="30" customHeight="1" x14ac:dyDescent="0.3">
      <c r="A145" s="205" t="s">
        <v>502</v>
      </c>
      <c r="B145" s="206" t="s">
        <v>94</v>
      </c>
      <c r="C145" s="207"/>
      <c r="D145" s="207"/>
      <c r="E145" s="208">
        <v>395</v>
      </c>
      <c r="F145" s="207"/>
    </row>
    <row r="146" spans="1:6" s="209" customFormat="1" ht="30" customHeight="1" x14ac:dyDescent="0.3">
      <c r="A146" s="205" t="s">
        <v>507</v>
      </c>
      <c r="B146" s="206" t="s">
        <v>49</v>
      </c>
      <c r="C146" s="207"/>
      <c r="D146" s="208">
        <v>395</v>
      </c>
      <c r="E146" s="207"/>
      <c r="F146" s="207"/>
    </row>
    <row r="147" spans="1:6" s="209" customFormat="1" ht="30" customHeight="1" x14ac:dyDescent="0.3">
      <c r="A147" s="205" t="s">
        <v>508</v>
      </c>
      <c r="B147" s="206" t="s">
        <v>50</v>
      </c>
      <c r="C147" s="207"/>
      <c r="D147" s="207"/>
      <c r="E147" s="208">
        <v>485</v>
      </c>
      <c r="F147" s="207"/>
    </row>
    <row r="148" spans="1:6" s="209" customFormat="1" ht="30" customHeight="1" x14ac:dyDescent="0.3">
      <c r="A148" s="205" t="s">
        <v>510</v>
      </c>
      <c r="B148" s="206" t="s">
        <v>49</v>
      </c>
      <c r="C148" s="207"/>
      <c r="D148" s="208">
        <v>395</v>
      </c>
      <c r="E148" s="207"/>
      <c r="F148" s="207"/>
    </row>
    <row r="149" spans="1:6" s="209" customFormat="1" ht="30" customHeight="1" x14ac:dyDescent="0.3">
      <c r="A149" s="205" t="s">
        <v>728</v>
      </c>
      <c r="B149" s="206" t="s">
        <v>60</v>
      </c>
      <c r="C149" s="207"/>
      <c r="D149" s="208">
        <v>790</v>
      </c>
      <c r="E149" s="207"/>
      <c r="F149" s="207"/>
    </row>
    <row r="150" spans="1:6" s="209" customFormat="1" ht="30" customHeight="1" x14ac:dyDescent="0.3">
      <c r="A150" s="205" t="s">
        <v>515</v>
      </c>
      <c r="B150" s="206" t="s">
        <v>49</v>
      </c>
      <c r="C150" s="207"/>
      <c r="D150" s="208">
        <v>395</v>
      </c>
      <c r="E150" s="207"/>
      <c r="F150" s="207"/>
    </row>
    <row r="151" spans="1:6" s="209" customFormat="1" ht="30" customHeight="1" x14ac:dyDescent="0.3">
      <c r="A151" s="205" t="s">
        <v>729</v>
      </c>
      <c r="B151" s="206" t="s">
        <v>50</v>
      </c>
      <c r="C151" s="207"/>
      <c r="D151" s="207"/>
      <c r="E151" s="208">
        <v>428</v>
      </c>
      <c r="F151" s="207"/>
    </row>
    <row r="152" spans="1:6" s="209" customFormat="1" ht="30" customHeight="1" x14ac:dyDescent="0.3">
      <c r="A152" s="205" t="s">
        <v>729</v>
      </c>
      <c r="B152" s="206" t="s">
        <v>526</v>
      </c>
      <c r="C152" s="208">
        <v>955</v>
      </c>
      <c r="D152" s="207"/>
      <c r="E152" s="207"/>
      <c r="F152" s="207"/>
    </row>
    <row r="153" spans="1:6" s="209" customFormat="1" ht="30" customHeight="1" x14ac:dyDescent="0.3">
      <c r="A153" s="205" t="s">
        <v>730</v>
      </c>
      <c r="B153" s="206" t="s">
        <v>50</v>
      </c>
      <c r="C153" s="207"/>
      <c r="D153" s="207"/>
      <c r="E153" s="208">
        <v>417</v>
      </c>
      <c r="F153" s="207"/>
    </row>
    <row r="154" spans="1:6" s="209" customFormat="1" ht="30" customHeight="1" x14ac:dyDescent="0.3">
      <c r="A154" s="205" t="s">
        <v>730</v>
      </c>
      <c r="B154" s="206" t="s">
        <v>52</v>
      </c>
      <c r="C154" s="207"/>
      <c r="D154" s="208">
        <v>790</v>
      </c>
      <c r="E154" s="207"/>
      <c r="F154" s="207"/>
    </row>
    <row r="155" spans="1:6" s="209" customFormat="1" ht="30" customHeight="1" x14ac:dyDescent="0.3">
      <c r="A155" s="205" t="s">
        <v>598</v>
      </c>
      <c r="B155" s="206" t="s">
        <v>50</v>
      </c>
      <c r="C155" s="207"/>
      <c r="D155" s="207"/>
      <c r="E155" s="208">
        <v>428</v>
      </c>
      <c r="F155" s="207"/>
    </row>
    <row r="156" spans="1:6" s="209" customFormat="1" ht="30" customHeight="1" x14ac:dyDescent="0.3">
      <c r="A156" s="205" t="s">
        <v>598</v>
      </c>
      <c r="B156" s="206" t="s">
        <v>142</v>
      </c>
      <c r="C156" s="207"/>
      <c r="D156" s="208">
        <v>790</v>
      </c>
      <c r="E156" s="207"/>
      <c r="F156" s="207"/>
    </row>
    <row r="157" spans="1:6" s="209" customFormat="1" ht="30" customHeight="1" x14ac:dyDescent="0.3">
      <c r="A157" s="205" t="s">
        <v>598</v>
      </c>
      <c r="B157" s="206" t="s">
        <v>52</v>
      </c>
      <c r="C157" s="207"/>
      <c r="D157" s="208">
        <v>790</v>
      </c>
      <c r="E157" s="207"/>
      <c r="F157" s="207"/>
    </row>
    <row r="158" spans="1:6" s="209" customFormat="1" ht="30" customHeight="1" x14ac:dyDescent="0.3">
      <c r="A158" s="205" t="s">
        <v>519</v>
      </c>
      <c r="B158" s="206" t="s">
        <v>162</v>
      </c>
      <c r="C158" s="207"/>
      <c r="D158" s="207"/>
      <c r="E158" s="208">
        <v>395</v>
      </c>
      <c r="F158" s="207"/>
    </row>
    <row r="159" spans="1:6" s="209" customFormat="1" ht="30" customHeight="1" x14ac:dyDescent="0.3">
      <c r="A159" s="205" t="s">
        <v>522</v>
      </c>
      <c r="B159" s="206" t="s">
        <v>49</v>
      </c>
      <c r="C159" s="207"/>
      <c r="D159" s="208">
        <v>197.5</v>
      </c>
      <c r="E159" s="207"/>
      <c r="F159" s="207"/>
    </row>
    <row r="160" spans="1:6" s="209" customFormat="1" ht="30" customHeight="1" x14ac:dyDescent="0.3">
      <c r="A160" s="205" t="s">
        <v>731</v>
      </c>
      <c r="B160" s="206" t="s">
        <v>111</v>
      </c>
      <c r="C160" s="208">
        <v>790</v>
      </c>
      <c r="D160" s="207"/>
      <c r="E160" s="207"/>
      <c r="F160" s="207"/>
    </row>
    <row r="161" spans="1:6" s="209" customFormat="1" ht="30" customHeight="1" x14ac:dyDescent="0.3">
      <c r="A161" s="205" t="s">
        <v>731</v>
      </c>
      <c r="B161" s="206" t="s">
        <v>732</v>
      </c>
      <c r="C161" s="208">
        <v>371</v>
      </c>
      <c r="D161" s="207"/>
      <c r="E161" s="207"/>
      <c r="F161" s="207"/>
    </row>
    <row r="162" spans="1:6" s="209" customFormat="1" ht="30" customHeight="1" x14ac:dyDescent="0.3">
      <c r="A162" s="205" t="s">
        <v>601</v>
      </c>
      <c r="B162" s="206" t="s">
        <v>66</v>
      </c>
      <c r="C162" s="207"/>
      <c r="D162" s="208">
        <v>395</v>
      </c>
      <c r="E162" s="207"/>
      <c r="F162" s="207"/>
    </row>
    <row r="163" spans="1:6" s="209" customFormat="1" ht="30" customHeight="1" x14ac:dyDescent="0.3">
      <c r="A163" s="205" t="s">
        <v>601</v>
      </c>
      <c r="B163" s="206" t="s">
        <v>49</v>
      </c>
      <c r="C163" s="207"/>
      <c r="D163" s="208">
        <v>395</v>
      </c>
      <c r="E163" s="207"/>
      <c r="F163" s="207"/>
    </row>
    <row r="164" spans="1:6" s="209" customFormat="1" ht="30" customHeight="1" x14ac:dyDescent="0.3">
      <c r="A164" s="205" t="s">
        <v>687</v>
      </c>
      <c r="B164" s="206" t="s">
        <v>111</v>
      </c>
      <c r="C164" s="208">
        <v>790</v>
      </c>
      <c r="D164" s="207"/>
      <c r="E164" s="207"/>
      <c r="F164" s="207"/>
    </row>
    <row r="165" spans="1:6" s="209" customFormat="1" ht="30" customHeight="1" x14ac:dyDescent="0.3">
      <c r="A165" s="205" t="s">
        <v>687</v>
      </c>
      <c r="B165" s="206" t="s">
        <v>66</v>
      </c>
      <c r="C165" s="207"/>
      <c r="D165" s="208">
        <v>395</v>
      </c>
      <c r="E165" s="207"/>
      <c r="F165" s="207"/>
    </row>
    <row r="166" spans="1:6" s="209" customFormat="1" ht="30" customHeight="1" x14ac:dyDescent="0.3">
      <c r="A166" s="205" t="s">
        <v>602</v>
      </c>
      <c r="B166" s="206" t="s">
        <v>50</v>
      </c>
      <c r="C166" s="207"/>
      <c r="D166" s="207"/>
      <c r="E166" s="208">
        <v>523</v>
      </c>
      <c r="F166" s="207"/>
    </row>
    <row r="167" spans="1:6" s="209" customFormat="1" ht="30" customHeight="1" x14ac:dyDescent="0.3">
      <c r="A167" s="205" t="s">
        <v>641</v>
      </c>
      <c r="B167" s="206" t="s">
        <v>50</v>
      </c>
      <c r="C167" s="207"/>
      <c r="D167" s="207"/>
      <c r="E167" s="208">
        <v>523</v>
      </c>
      <c r="F167" s="207"/>
    </row>
    <row r="168" spans="1:6" s="209" customFormat="1" ht="30" customHeight="1" x14ac:dyDescent="0.3">
      <c r="A168" s="205" t="s">
        <v>641</v>
      </c>
      <c r="B168" s="206" t="s">
        <v>143</v>
      </c>
      <c r="C168" s="207"/>
      <c r="D168" s="207"/>
      <c r="E168" s="210">
        <v>1233</v>
      </c>
      <c r="F168" s="207"/>
    </row>
    <row r="169" spans="1:6" s="209" customFormat="1" ht="30" customHeight="1" x14ac:dyDescent="0.3">
      <c r="A169" s="205" t="s">
        <v>603</v>
      </c>
      <c r="B169" s="206" t="s">
        <v>113</v>
      </c>
      <c r="C169" s="207"/>
      <c r="D169" s="207"/>
      <c r="E169" s="208">
        <v>395</v>
      </c>
      <c r="F169" s="207"/>
    </row>
    <row r="170" spans="1:6" s="209" customFormat="1" ht="30" customHeight="1" x14ac:dyDescent="0.3">
      <c r="A170" s="205" t="s">
        <v>603</v>
      </c>
      <c r="B170" s="206" t="s">
        <v>111</v>
      </c>
      <c r="C170" s="208">
        <v>790</v>
      </c>
      <c r="D170" s="207"/>
      <c r="E170" s="207"/>
      <c r="F170" s="207"/>
    </row>
    <row r="171" spans="1:6" s="209" customFormat="1" ht="30" customHeight="1" x14ac:dyDescent="0.3">
      <c r="A171" s="205" t="s">
        <v>533</v>
      </c>
      <c r="B171" s="206" t="s">
        <v>57</v>
      </c>
      <c r="C171" s="207"/>
      <c r="D171" s="208">
        <v>395</v>
      </c>
      <c r="E171" s="207"/>
      <c r="F171" s="207"/>
    </row>
    <row r="172" spans="1:6" s="209" customFormat="1" ht="30" customHeight="1" thickBot="1" x14ac:dyDescent="0.35">
      <c r="A172" s="205" t="s">
        <v>534</v>
      </c>
      <c r="B172" s="206" t="s">
        <v>62</v>
      </c>
      <c r="C172" s="210">
        <v>1185</v>
      </c>
      <c r="D172" s="207"/>
      <c r="E172" s="207"/>
      <c r="F172" s="207"/>
    </row>
    <row r="173" spans="1:6" s="209" customFormat="1" ht="30" customHeight="1" x14ac:dyDescent="0.3">
      <c r="A173" s="211" t="s">
        <v>82</v>
      </c>
      <c r="B173" s="211"/>
      <c r="C173" s="212">
        <v>137742</v>
      </c>
      <c r="D173" s="212">
        <v>51203</v>
      </c>
      <c r="E173" s="212">
        <v>17859</v>
      </c>
      <c r="F173" s="213"/>
    </row>
    <row r="174" spans="1:6" s="209" customFormat="1" ht="30" customHeight="1" x14ac:dyDescent="0.3">
      <c r="A174" s="214" t="s">
        <v>21</v>
      </c>
      <c r="B174" s="214"/>
      <c r="C174" s="214"/>
      <c r="D174" s="214"/>
      <c r="E174" s="214"/>
      <c r="F174" s="215">
        <v>206804</v>
      </c>
    </row>
    <row r="175" spans="1:6" s="209" customFormat="1" ht="30" customHeight="1" x14ac:dyDescent="0.3"/>
    <row r="176" spans="1: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73:B173"/>
    <mergeCell ref="A174:E17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00B050"/>
    <pageSetUpPr fitToPage="1"/>
  </sheetPr>
  <dimension ref="A1:J246"/>
  <sheetViews>
    <sheetView topLeftCell="A7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13.77734375" customWidth="1"/>
    <col min="3" max="3" width="52" customWidth="1"/>
    <col min="4" max="4" width="14.5546875" customWidth="1"/>
    <col min="5" max="5" width="10.5546875" customWidth="1"/>
    <col min="6" max="6" width="8.6640625" customWidth="1"/>
    <col min="7" max="7" width="13.6640625" customWidth="1"/>
    <col min="8" max="8" width="0.44140625" customWidth="1"/>
    <col min="9" max="9" width="11.44140625"/>
    <col min="10" max="10" width="11.1093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323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1985</v>
      </c>
    </row>
    <row r="7" spans="1:10" x14ac:dyDescent="0.3">
      <c r="A7" t="s">
        <v>7</v>
      </c>
      <c r="C7" s="24">
        <v>370.9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43221</v>
      </c>
      <c r="J11" s="237">
        <v>43586</v>
      </c>
    </row>
    <row r="12" spans="1:10" x14ac:dyDescent="0.3">
      <c r="A12" t="s">
        <v>12</v>
      </c>
      <c r="G12" t="s">
        <v>13</v>
      </c>
      <c r="H12" s="28"/>
      <c r="I12" s="235">
        <v>21.74</v>
      </c>
      <c r="J12" s="234">
        <v>22.82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5.75" customHeight="1" x14ac:dyDescent="0.3">
      <c r="I15" s="51"/>
      <c r="J15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102220.17</v>
      </c>
      <c r="F21" s="152"/>
      <c r="G21" s="152">
        <v>95424.87</v>
      </c>
      <c r="H21" s="152"/>
      <c r="I21" s="147">
        <f>E21-G21</f>
        <v>6795.3000000000029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102220.17</v>
      </c>
      <c r="F23" s="147"/>
      <c r="G23" s="147">
        <f>G21+G22</f>
        <v>95424.87</v>
      </c>
      <c r="H23" s="147"/>
      <c r="I23" s="147">
        <f>I21+I22</f>
        <v>6795.3000000000029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14112.52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5.69</v>
      </c>
      <c r="H28" s="149"/>
      <c r="I28" s="147">
        <f>G28*$C$7*12</f>
        <v>25325.051999999996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11.33</v>
      </c>
      <c r="H29" s="149"/>
      <c r="I29" s="147">
        <f>G29*$C$7*12</f>
        <v>50427.563999999998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</v>
      </c>
      <c r="H30" s="146"/>
      <c r="I30" s="147">
        <f>G30*$C$7*12</f>
        <v>4450.7999999999993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2.06</v>
      </c>
      <c r="H32" s="146"/>
      <c r="I32" s="147">
        <f t="shared" si="0"/>
        <v>9168.6479999999992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2047.3679999999999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1290.732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979.17599999999993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7877.9159999999993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101567.25600000001</v>
      </c>
      <c r="J38" s="147"/>
    </row>
    <row r="39" spans="1:10" x14ac:dyDescent="0.3">
      <c r="A39" s="39"/>
      <c r="B39" s="39"/>
      <c r="C39" s="39"/>
      <c r="D39" s="39"/>
      <c r="E39" s="39"/>
      <c r="F39" s="39"/>
      <c r="G39" s="39"/>
    </row>
    <row r="40" spans="1:10" ht="21" x14ac:dyDescent="0.4">
      <c r="A40" s="73"/>
      <c r="B40" s="134" t="s">
        <v>40</v>
      </c>
      <c r="C40" s="134"/>
      <c r="D40" s="134"/>
      <c r="E40" s="134"/>
      <c r="F40" s="134"/>
      <c r="G40" s="134"/>
    </row>
    <row r="41" spans="1:10" x14ac:dyDescent="0.3">
      <c r="A41" s="39"/>
      <c r="B41" s="39"/>
      <c r="C41" s="39"/>
      <c r="D41" s="39"/>
      <c r="E41" s="39"/>
      <c r="F41" s="39"/>
      <c r="G41" s="39"/>
    </row>
    <row r="42" spans="1:10" ht="17.399999999999999" x14ac:dyDescent="0.3">
      <c r="A42" s="39"/>
      <c r="B42" s="40" t="s">
        <v>324</v>
      </c>
      <c r="C42" s="39"/>
      <c r="D42" s="39"/>
      <c r="E42" s="39"/>
      <c r="F42" s="39"/>
      <c r="G42" s="39"/>
    </row>
    <row r="43" spans="1:10" x14ac:dyDescent="0.3">
      <c r="A43" s="39"/>
      <c r="B43" s="39"/>
      <c r="C43" s="39"/>
      <c r="D43" s="39"/>
      <c r="E43" s="39"/>
      <c r="F43" s="39"/>
      <c r="G43" s="39"/>
    </row>
    <row r="44" spans="1:10" ht="17.399999999999999" x14ac:dyDescent="0.3">
      <c r="A44" s="39"/>
      <c r="B44" s="40" t="s">
        <v>448</v>
      </c>
      <c r="C44" s="39"/>
      <c r="D44" s="39"/>
      <c r="E44" s="39"/>
      <c r="F44" s="39"/>
      <c r="G44" s="39"/>
    </row>
    <row r="45" spans="1:10" ht="15" thickBot="1" x14ac:dyDescent="0.35">
      <c r="A45" s="39"/>
      <c r="B45" s="39"/>
      <c r="C45" s="39"/>
      <c r="D45" s="39"/>
      <c r="E45" s="39"/>
      <c r="F45" s="39"/>
      <c r="G45" s="39"/>
    </row>
    <row r="46" spans="1:10" ht="31.2" thickBot="1" x14ac:dyDescent="0.35">
      <c r="A46" s="39"/>
      <c r="B46" s="41" t="s">
        <v>43</v>
      </c>
      <c r="C46" s="42" t="s">
        <v>44</v>
      </c>
      <c r="D46" s="42" t="s">
        <v>45</v>
      </c>
      <c r="E46" s="42" t="s">
        <v>46</v>
      </c>
      <c r="F46" s="42" t="s">
        <v>47</v>
      </c>
      <c r="G46" s="43" t="s">
        <v>48</v>
      </c>
    </row>
    <row r="47" spans="1:10" x14ac:dyDescent="0.3">
      <c r="A47" s="39"/>
      <c r="B47" s="44" t="s">
        <v>783</v>
      </c>
      <c r="C47" s="45" t="s">
        <v>49</v>
      </c>
      <c r="D47" s="46"/>
      <c r="E47" s="47">
        <v>139</v>
      </c>
      <c r="F47" s="46"/>
      <c r="G47" s="46"/>
    </row>
    <row r="48" spans="1:10" s="209" customFormat="1" ht="30" customHeight="1" x14ac:dyDescent="0.3">
      <c r="A48" s="68"/>
      <c r="B48" s="205" t="s">
        <v>453</v>
      </c>
      <c r="C48" s="206" t="s">
        <v>322</v>
      </c>
      <c r="D48" s="207"/>
      <c r="E48" s="210">
        <v>4750</v>
      </c>
      <c r="F48" s="207"/>
      <c r="G48" s="207"/>
    </row>
    <row r="49" spans="1:7" s="209" customFormat="1" ht="30" customHeight="1" x14ac:dyDescent="0.3">
      <c r="A49" s="68"/>
      <c r="B49" s="205" t="s">
        <v>541</v>
      </c>
      <c r="C49" s="206" t="s">
        <v>49</v>
      </c>
      <c r="D49" s="207"/>
      <c r="E49" s="208">
        <v>395</v>
      </c>
      <c r="F49" s="207"/>
      <c r="G49" s="207"/>
    </row>
    <row r="50" spans="1:7" s="209" customFormat="1" ht="30" customHeight="1" x14ac:dyDescent="0.3">
      <c r="A50" s="68"/>
      <c r="B50" s="205" t="s">
        <v>545</v>
      </c>
      <c r="C50" s="206" t="s">
        <v>322</v>
      </c>
      <c r="D50" s="207"/>
      <c r="E50" s="210">
        <v>11304</v>
      </c>
      <c r="F50" s="207"/>
      <c r="G50" s="207"/>
    </row>
    <row r="51" spans="1:7" s="209" customFormat="1" ht="30" customHeight="1" x14ac:dyDescent="0.3">
      <c r="A51" s="68"/>
      <c r="B51" s="205" t="s">
        <v>545</v>
      </c>
      <c r="C51" s="206" t="s">
        <v>57</v>
      </c>
      <c r="D51" s="207"/>
      <c r="E51" s="208">
        <v>197.5</v>
      </c>
      <c r="F51" s="207"/>
      <c r="G51" s="207"/>
    </row>
    <row r="52" spans="1:7" s="209" customFormat="1" ht="30" customHeight="1" x14ac:dyDescent="0.3">
      <c r="A52" s="68"/>
      <c r="B52" s="205" t="s">
        <v>464</v>
      </c>
      <c r="C52" s="206" t="s">
        <v>49</v>
      </c>
      <c r="D52" s="207"/>
      <c r="E52" s="208">
        <v>395</v>
      </c>
      <c r="F52" s="207"/>
      <c r="G52" s="207"/>
    </row>
    <row r="53" spans="1:7" s="209" customFormat="1" ht="30" customHeight="1" x14ac:dyDescent="0.3">
      <c r="A53" s="68"/>
      <c r="B53" s="205" t="s">
        <v>614</v>
      </c>
      <c r="C53" s="206" t="s">
        <v>49</v>
      </c>
      <c r="D53" s="207"/>
      <c r="E53" s="208">
        <v>395</v>
      </c>
      <c r="F53" s="207"/>
      <c r="G53" s="207"/>
    </row>
    <row r="54" spans="1:7" s="209" customFormat="1" ht="30" customHeight="1" x14ac:dyDescent="0.3">
      <c r="A54" s="68"/>
      <c r="B54" s="205" t="s">
        <v>469</v>
      </c>
      <c r="C54" s="206" t="s">
        <v>322</v>
      </c>
      <c r="D54" s="207"/>
      <c r="E54" s="210">
        <v>12560</v>
      </c>
      <c r="F54" s="207"/>
      <c r="G54" s="207"/>
    </row>
    <row r="55" spans="1:7" s="209" customFormat="1" ht="30" customHeight="1" x14ac:dyDescent="0.3">
      <c r="A55" s="68"/>
      <c r="B55" s="205" t="s">
        <v>657</v>
      </c>
      <c r="C55" s="206" t="s">
        <v>63</v>
      </c>
      <c r="D55" s="208">
        <v>410</v>
      </c>
      <c r="E55" s="207"/>
      <c r="F55" s="207"/>
      <c r="G55" s="207"/>
    </row>
    <row r="56" spans="1:7" s="209" customFormat="1" ht="30" customHeight="1" x14ac:dyDescent="0.3">
      <c r="A56" s="68"/>
      <c r="B56" s="205" t="s">
        <v>562</v>
      </c>
      <c r="C56" s="206" t="s">
        <v>62</v>
      </c>
      <c r="D56" s="210">
        <v>1185</v>
      </c>
      <c r="E56" s="207"/>
      <c r="F56" s="207"/>
      <c r="G56" s="207"/>
    </row>
    <row r="57" spans="1:7" s="209" customFormat="1" ht="30" customHeight="1" x14ac:dyDescent="0.3">
      <c r="A57" s="68"/>
      <c r="B57" s="205" t="s">
        <v>662</v>
      </c>
      <c r="C57" s="206" t="s">
        <v>322</v>
      </c>
      <c r="D57" s="207"/>
      <c r="E57" s="210">
        <v>14444</v>
      </c>
      <c r="F57" s="207"/>
      <c r="G57" s="207"/>
    </row>
    <row r="58" spans="1:7" s="209" customFormat="1" ht="30" customHeight="1" x14ac:dyDescent="0.3">
      <c r="A58" s="68"/>
      <c r="B58" s="205" t="s">
        <v>813</v>
      </c>
      <c r="C58" s="206" t="s">
        <v>322</v>
      </c>
      <c r="D58" s="207"/>
      <c r="E58" s="210">
        <v>16328</v>
      </c>
      <c r="F58" s="207"/>
      <c r="G58" s="207"/>
    </row>
    <row r="59" spans="1:7" s="209" customFormat="1" ht="30" customHeight="1" x14ac:dyDescent="0.3">
      <c r="A59" s="68"/>
      <c r="B59" s="205" t="s">
        <v>711</v>
      </c>
      <c r="C59" s="206" t="s">
        <v>480</v>
      </c>
      <c r="D59" s="207"/>
      <c r="E59" s="210">
        <v>7110</v>
      </c>
      <c r="F59" s="207"/>
      <c r="G59" s="207"/>
    </row>
    <row r="60" spans="1:7" s="209" customFormat="1" ht="30" customHeight="1" x14ac:dyDescent="0.3">
      <c r="A60" s="68"/>
      <c r="B60" s="205" t="s">
        <v>823</v>
      </c>
      <c r="C60" s="206" t="s">
        <v>480</v>
      </c>
      <c r="D60" s="207"/>
      <c r="E60" s="208">
        <v>395</v>
      </c>
      <c r="F60" s="207"/>
      <c r="G60" s="207"/>
    </row>
    <row r="61" spans="1:7" s="209" customFormat="1" ht="30" customHeight="1" x14ac:dyDescent="0.3">
      <c r="A61" s="68"/>
      <c r="B61" s="205" t="s">
        <v>798</v>
      </c>
      <c r="C61" s="206" t="s">
        <v>322</v>
      </c>
      <c r="D61" s="207"/>
      <c r="E61" s="210">
        <v>11932</v>
      </c>
      <c r="F61" s="207"/>
      <c r="G61" s="207"/>
    </row>
    <row r="62" spans="1:7" s="209" customFormat="1" ht="30" customHeight="1" x14ac:dyDescent="0.3">
      <c r="A62" s="68"/>
      <c r="B62" s="205" t="s">
        <v>483</v>
      </c>
      <c r="C62" s="206" t="s">
        <v>159</v>
      </c>
      <c r="D62" s="210">
        <v>3427</v>
      </c>
      <c r="E62" s="207"/>
      <c r="F62" s="207"/>
      <c r="G62" s="207"/>
    </row>
    <row r="63" spans="1:7" s="209" customFormat="1" ht="30" customHeight="1" x14ac:dyDescent="0.3">
      <c r="A63" s="68"/>
      <c r="B63" s="205" t="s">
        <v>671</v>
      </c>
      <c r="C63" s="206" t="s">
        <v>322</v>
      </c>
      <c r="D63" s="207"/>
      <c r="E63" s="210">
        <v>18840</v>
      </c>
      <c r="F63" s="207"/>
      <c r="G63" s="207"/>
    </row>
    <row r="64" spans="1:7" s="209" customFormat="1" ht="30" customHeight="1" x14ac:dyDescent="0.3">
      <c r="A64" s="68"/>
      <c r="B64" s="205" t="s">
        <v>628</v>
      </c>
      <c r="C64" s="206" t="s">
        <v>486</v>
      </c>
      <c r="D64" s="207"/>
      <c r="E64" s="208">
        <v>197.5</v>
      </c>
      <c r="F64" s="207"/>
      <c r="G64" s="207"/>
    </row>
    <row r="65" spans="1:7" s="209" customFormat="1" ht="30" customHeight="1" x14ac:dyDescent="0.3">
      <c r="A65" s="68"/>
      <c r="B65" s="205" t="s">
        <v>492</v>
      </c>
      <c r="C65" s="206" t="s">
        <v>322</v>
      </c>
      <c r="D65" s="207"/>
      <c r="E65" s="210">
        <v>15700</v>
      </c>
      <c r="F65" s="207"/>
      <c r="G65" s="207"/>
    </row>
    <row r="66" spans="1:7" s="209" customFormat="1" ht="30" customHeight="1" x14ac:dyDescent="0.3">
      <c r="A66" s="68"/>
      <c r="B66" s="205" t="s">
        <v>677</v>
      </c>
      <c r="C66" s="206" t="s">
        <v>81</v>
      </c>
      <c r="D66" s="207"/>
      <c r="E66" s="208">
        <v>395</v>
      </c>
      <c r="F66" s="207"/>
      <c r="G66" s="207"/>
    </row>
    <row r="67" spans="1:7" s="209" customFormat="1" ht="30" customHeight="1" x14ac:dyDescent="0.3">
      <c r="A67" s="68"/>
      <c r="B67" s="205" t="s">
        <v>771</v>
      </c>
      <c r="C67" s="206" t="s">
        <v>322</v>
      </c>
      <c r="D67" s="207"/>
      <c r="E67" s="210">
        <v>8792</v>
      </c>
      <c r="F67" s="207"/>
      <c r="G67" s="207"/>
    </row>
    <row r="68" spans="1:7" s="209" customFormat="1" ht="30" customHeight="1" x14ac:dyDescent="0.3">
      <c r="A68" s="68"/>
      <c r="B68" s="205" t="s">
        <v>501</v>
      </c>
      <c r="C68" s="206" t="s">
        <v>77</v>
      </c>
      <c r="D68" s="208">
        <v>410</v>
      </c>
      <c r="E68" s="207"/>
      <c r="F68" s="207"/>
      <c r="G68" s="207"/>
    </row>
    <row r="69" spans="1:7" s="209" customFormat="1" ht="30" customHeight="1" x14ac:dyDescent="0.3">
      <c r="A69" s="68"/>
      <c r="B69" s="205" t="s">
        <v>776</v>
      </c>
      <c r="C69" s="206" t="s">
        <v>155</v>
      </c>
      <c r="D69" s="207"/>
      <c r="E69" s="207"/>
      <c r="F69" s="208">
        <v>509</v>
      </c>
      <c r="G69" s="207"/>
    </row>
    <row r="70" spans="1:7" s="209" customFormat="1" ht="30" customHeight="1" x14ac:dyDescent="0.3">
      <c r="A70" s="68"/>
      <c r="B70" s="205" t="s">
        <v>593</v>
      </c>
      <c r="C70" s="206" t="s">
        <v>97</v>
      </c>
      <c r="D70" s="210">
        <v>5288.3</v>
      </c>
      <c r="E70" s="207"/>
      <c r="F70" s="207"/>
      <c r="G70" s="207"/>
    </row>
    <row r="71" spans="1:7" s="209" customFormat="1" ht="30" customHeight="1" x14ac:dyDescent="0.3">
      <c r="A71" s="68"/>
      <c r="B71" s="205" t="s">
        <v>593</v>
      </c>
      <c r="C71" s="206" t="s">
        <v>49</v>
      </c>
      <c r="D71" s="207"/>
      <c r="E71" s="208">
        <v>395</v>
      </c>
      <c r="F71" s="207"/>
      <c r="G71" s="207"/>
    </row>
    <row r="72" spans="1:7" s="209" customFormat="1" ht="30" customHeight="1" x14ac:dyDescent="0.3">
      <c r="A72" s="68"/>
      <c r="B72" s="205" t="s">
        <v>509</v>
      </c>
      <c r="C72" s="206" t="s">
        <v>322</v>
      </c>
      <c r="D72" s="207"/>
      <c r="E72" s="210">
        <v>18840</v>
      </c>
      <c r="F72" s="207"/>
      <c r="G72" s="207"/>
    </row>
    <row r="73" spans="1:7" s="209" customFormat="1" ht="30" customHeight="1" x14ac:dyDescent="0.3">
      <c r="A73" s="68"/>
      <c r="B73" s="205" t="s">
        <v>595</v>
      </c>
      <c r="C73" s="206" t="s">
        <v>49</v>
      </c>
      <c r="D73" s="207"/>
      <c r="E73" s="208">
        <v>395</v>
      </c>
      <c r="F73" s="207"/>
      <c r="G73" s="207"/>
    </row>
    <row r="74" spans="1:7" s="209" customFormat="1" ht="30" customHeight="1" x14ac:dyDescent="0.3">
      <c r="A74" s="68"/>
      <c r="B74" s="205" t="s">
        <v>718</v>
      </c>
      <c r="C74" s="206" t="s">
        <v>322</v>
      </c>
      <c r="D74" s="207"/>
      <c r="E74" s="210">
        <v>16956</v>
      </c>
      <c r="F74" s="207"/>
      <c r="G74" s="207"/>
    </row>
    <row r="75" spans="1:7" s="209" customFormat="1" ht="30" customHeight="1" x14ac:dyDescent="0.3">
      <c r="A75" s="68"/>
      <c r="B75" s="205" t="s">
        <v>686</v>
      </c>
      <c r="C75" s="206" t="s">
        <v>59</v>
      </c>
      <c r="D75" s="207"/>
      <c r="E75" s="207"/>
      <c r="F75" s="208">
        <v>790</v>
      </c>
      <c r="G75" s="207"/>
    </row>
    <row r="76" spans="1:7" s="209" customFormat="1" ht="30" customHeight="1" x14ac:dyDescent="0.3">
      <c r="A76" s="68"/>
      <c r="B76" s="205" t="s">
        <v>532</v>
      </c>
      <c r="C76" s="206" t="s">
        <v>55</v>
      </c>
      <c r="D76" s="207"/>
      <c r="E76" s="208">
        <v>395</v>
      </c>
      <c r="F76" s="207"/>
      <c r="G76" s="207"/>
    </row>
    <row r="77" spans="1:7" s="209" customFormat="1" ht="30" customHeight="1" x14ac:dyDescent="0.3">
      <c r="A77" s="68"/>
      <c r="B77" s="205" t="s">
        <v>601</v>
      </c>
      <c r="C77" s="206" t="s">
        <v>54</v>
      </c>
      <c r="D77" s="207"/>
      <c r="E77" s="208">
        <v>395</v>
      </c>
      <c r="F77" s="207"/>
      <c r="G77" s="207"/>
    </row>
    <row r="78" spans="1:7" s="209" customFormat="1" ht="30" customHeight="1" thickBot="1" x14ac:dyDescent="0.35">
      <c r="A78" s="68"/>
      <c r="B78" s="205" t="s">
        <v>802</v>
      </c>
      <c r="C78" s="206" t="s">
        <v>322</v>
      </c>
      <c r="D78" s="207"/>
      <c r="E78" s="210">
        <v>16983</v>
      </c>
      <c r="F78" s="207"/>
      <c r="G78" s="207"/>
    </row>
    <row r="79" spans="1:7" s="209" customFormat="1" ht="30" customHeight="1" x14ac:dyDescent="0.3">
      <c r="A79" s="68"/>
      <c r="B79" s="211" t="s">
        <v>82</v>
      </c>
      <c r="C79" s="211"/>
      <c r="D79" s="212">
        <v>10720.3</v>
      </c>
      <c r="E79" s="212">
        <v>178628</v>
      </c>
      <c r="F79" s="212">
        <v>1299</v>
      </c>
      <c r="G79" s="213"/>
    </row>
    <row r="80" spans="1:7" s="209" customFormat="1" ht="30" customHeight="1" x14ac:dyDescent="0.3">
      <c r="A80" s="68"/>
      <c r="B80" s="214" t="s">
        <v>21</v>
      </c>
      <c r="C80" s="214"/>
      <c r="D80" s="214"/>
      <c r="E80" s="214"/>
      <c r="F80" s="214"/>
      <c r="G80" s="215">
        <v>190647.3</v>
      </c>
    </row>
    <row r="81" spans="1:7" s="209" customFormat="1" ht="30" customHeight="1" x14ac:dyDescent="0.3">
      <c r="A81" s="68"/>
    </row>
    <row r="82" spans="1:7" s="209" customFormat="1" ht="30" customHeight="1" x14ac:dyDescent="0.3">
      <c r="A82" s="68"/>
    </row>
    <row r="83" spans="1:7" s="209" customFormat="1" ht="30" customHeight="1" x14ac:dyDescent="0.3">
      <c r="A83" s="68"/>
    </row>
    <row r="84" spans="1:7" s="209" customFormat="1" ht="30" customHeight="1" x14ac:dyDescent="0.3">
      <c r="A84" s="68"/>
    </row>
    <row r="85" spans="1:7" s="209" customFormat="1" ht="30" customHeight="1" x14ac:dyDescent="0.3">
      <c r="A85" s="68"/>
    </row>
    <row r="86" spans="1:7" s="209" customFormat="1" ht="30" customHeight="1" x14ac:dyDescent="0.3">
      <c r="A86" s="68"/>
    </row>
    <row r="87" spans="1:7" s="209" customFormat="1" ht="30" customHeight="1" x14ac:dyDescent="0.3">
      <c r="A87" s="68"/>
    </row>
    <row r="88" spans="1:7" s="209" customFormat="1" ht="30" customHeight="1" x14ac:dyDescent="0.3">
      <c r="A88" s="68"/>
    </row>
    <row r="89" spans="1:7" s="209" customFormat="1" ht="30" customHeight="1" x14ac:dyDescent="0.3">
      <c r="A89" s="68"/>
    </row>
    <row r="90" spans="1:7" s="209" customFormat="1" ht="30" customHeight="1" x14ac:dyDescent="0.3">
      <c r="A90" s="68"/>
    </row>
    <row r="91" spans="1:7" s="209" customFormat="1" ht="30" customHeight="1" x14ac:dyDescent="0.3">
      <c r="A91" s="68"/>
      <c r="B91" s="68"/>
      <c r="C91" s="68"/>
      <c r="D91" s="68"/>
      <c r="E91" s="68"/>
      <c r="F91" s="68"/>
      <c r="G91" s="68"/>
    </row>
    <row r="92" spans="1:7" s="209" customFormat="1" ht="30" customHeight="1" x14ac:dyDescent="0.3">
      <c r="A92" s="68"/>
      <c r="B92" s="68"/>
      <c r="C92" s="68"/>
      <c r="D92" s="68"/>
      <c r="E92" s="68"/>
      <c r="F92" s="68"/>
      <c r="G92" s="68"/>
    </row>
    <row r="93" spans="1:7" s="209" customFormat="1" ht="30" customHeight="1" x14ac:dyDescent="0.3">
      <c r="A93" s="68"/>
      <c r="B93" s="68"/>
      <c r="C93" s="68"/>
      <c r="D93" s="68"/>
      <c r="E93" s="68"/>
      <c r="F93" s="68"/>
      <c r="G93" s="68"/>
    </row>
    <row r="94" spans="1:7" s="209" customFormat="1" ht="30" customHeight="1" x14ac:dyDescent="0.3">
      <c r="A94" s="68"/>
      <c r="B94" s="68"/>
      <c r="C94" s="68"/>
      <c r="D94" s="68"/>
      <c r="E94" s="68"/>
      <c r="F94" s="68"/>
      <c r="G94" s="68"/>
    </row>
    <row r="95" spans="1:7" s="209" customFormat="1" ht="30" customHeight="1" x14ac:dyDescent="0.3"/>
    <row r="96" spans="1:7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40:G40"/>
    <mergeCell ref="B79:C79"/>
    <mergeCell ref="B80:F8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  <pageSetUpPr fitToPage="1"/>
  </sheetPr>
  <dimension ref="A1:J246"/>
  <sheetViews>
    <sheetView topLeftCell="B6" zoomScale="70" zoomScaleNormal="70" workbookViewId="0">
      <selection activeCell="I28" sqref="I28:J28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0.441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326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1952</v>
      </c>
    </row>
    <row r="7" spans="1:10" x14ac:dyDescent="0.3">
      <c r="A7" t="s">
        <v>7</v>
      </c>
      <c r="C7" s="24">
        <v>246.7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26431.52</v>
      </c>
      <c r="F21" s="152"/>
      <c r="G21" s="152">
        <v>25641.26</v>
      </c>
      <c r="H21" s="152"/>
      <c r="I21" s="147">
        <f>E21-G21</f>
        <v>790.26000000000204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26431.52</v>
      </c>
      <c r="F23" s="147"/>
      <c r="G23" s="147">
        <f>G21+G22</f>
        <v>25641.26</v>
      </c>
      <c r="H23" s="147"/>
      <c r="I23" s="147">
        <f>I21+I22</f>
        <v>790.26000000000204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16817.95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14091.503999999999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3108.42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296.04000000000002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1361.7840000000001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858.51599999999985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651.28800000000001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5239.9079999999994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25607.46</v>
      </c>
      <c r="J38" s="147"/>
    </row>
    <row r="39" spans="1:10" ht="21" x14ac:dyDescent="0.4">
      <c r="A39" s="159"/>
      <c r="B39" s="159"/>
      <c r="C39" s="159"/>
      <c r="D39" s="159"/>
      <c r="E39" s="159"/>
      <c r="F39" s="15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327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657</v>
      </c>
      <c r="B47" s="45" t="s">
        <v>63</v>
      </c>
      <c r="C47" s="47">
        <v>410</v>
      </c>
      <c r="D47" s="46"/>
      <c r="E47" s="46"/>
      <c r="F47" s="46"/>
    </row>
    <row r="48" spans="1:10" s="209" customFormat="1" ht="30" customHeight="1" thickBot="1" x14ac:dyDescent="0.35">
      <c r="A48" s="205" t="s">
        <v>501</v>
      </c>
      <c r="B48" s="206" t="s">
        <v>77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11" t="s">
        <v>82</v>
      </c>
      <c r="B49" s="211"/>
      <c r="C49" s="216">
        <v>820</v>
      </c>
      <c r="D49" s="213"/>
      <c r="E49" s="213"/>
      <c r="F49" s="213"/>
    </row>
    <row r="50" spans="1:6" s="209" customFormat="1" ht="30" customHeight="1" x14ac:dyDescent="0.3">
      <c r="A50" s="214" t="s">
        <v>21</v>
      </c>
      <c r="B50" s="214"/>
      <c r="C50" s="214"/>
      <c r="D50" s="214"/>
      <c r="E50" s="214"/>
      <c r="F50" s="217">
        <v>820</v>
      </c>
    </row>
    <row r="51" spans="1:6" s="209" customFormat="1" ht="30" customHeight="1" x14ac:dyDescent="0.3">
      <c r="A51" s="68"/>
      <c r="B51" s="68"/>
      <c r="C51" s="68"/>
      <c r="D51" s="68"/>
      <c r="E51" s="68"/>
      <c r="F51" s="68"/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39:F39"/>
    <mergeCell ref="A49:B49"/>
    <mergeCell ref="A50:E50"/>
    <mergeCell ref="B37:E37"/>
    <mergeCell ref="G37:H37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00B050"/>
    <pageSetUpPr fitToPage="1"/>
  </sheetPr>
  <dimension ref="A1:J246"/>
  <sheetViews>
    <sheetView topLeftCell="B4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21875" customWidth="1"/>
    <col min="10" max="10" width="11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328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1959</v>
      </c>
    </row>
    <row r="7" spans="1:10" x14ac:dyDescent="0.3">
      <c r="A7" t="s">
        <v>7</v>
      </c>
      <c r="C7" s="24">
        <v>250.3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27653.279999999999</v>
      </c>
      <c r="F21" s="152"/>
      <c r="G21" s="152">
        <v>22519.97</v>
      </c>
      <c r="H21" s="152"/>
      <c r="I21" s="147">
        <f>E21-G21</f>
        <v>5133.3099999999977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27653.279999999999</v>
      </c>
      <c r="F23" s="147"/>
      <c r="G23" s="147">
        <f>G21+G22</f>
        <v>22519.97</v>
      </c>
      <c r="H23" s="147"/>
      <c r="I23" s="147">
        <f>I21+I22</f>
        <v>5133.3099999999977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29140.3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14297.136000000002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3153.7799999999997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300.36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1381.6559999999999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871.0440000000001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660.79200000000003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5316.3720000000003</v>
      </c>
      <c r="J37" s="147"/>
    </row>
    <row r="38" spans="1:10" ht="29.2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25981.140000000003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59" t="s">
        <v>40</v>
      </c>
      <c r="B40" s="159"/>
      <c r="C40" s="159"/>
      <c r="D40" s="159"/>
      <c r="E40" s="159"/>
      <c r="F40" s="159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329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42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112</v>
      </c>
      <c r="B47" s="45" t="s">
        <v>63</v>
      </c>
      <c r="C47" s="47">
        <v>128.5</v>
      </c>
      <c r="D47" s="46"/>
      <c r="E47" s="46"/>
      <c r="F47" s="46"/>
    </row>
    <row r="48" spans="1:10" s="209" customFormat="1" ht="30" customHeight="1" x14ac:dyDescent="0.3">
      <c r="A48" s="205" t="s">
        <v>71</v>
      </c>
      <c r="B48" s="206" t="s">
        <v>59</v>
      </c>
      <c r="C48" s="207"/>
      <c r="D48" s="207"/>
      <c r="E48" s="208">
        <v>257</v>
      </c>
      <c r="F48" s="207"/>
    </row>
    <row r="49" spans="1:6" s="209" customFormat="1" ht="30" customHeight="1" x14ac:dyDescent="0.3">
      <c r="A49" s="205" t="s">
        <v>72</v>
      </c>
      <c r="B49" s="206" t="s">
        <v>330</v>
      </c>
      <c r="C49" s="210">
        <v>28991.4</v>
      </c>
      <c r="D49" s="207"/>
      <c r="E49" s="207"/>
      <c r="F49" s="207"/>
    </row>
    <row r="50" spans="1:6" s="209" customFormat="1" ht="30" customHeight="1" x14ac:dyDescent="0.3">
      <c r="A50" s="205" t="s">
        <v>78</v>
      </c>
      <c r="B50" s="206" t="s">
        <v>77</v>
      </c>
      <c r="C50" s="208">
        <v>257</v>
      </c>
      <c r="D50" s="207"/>
      <c r="E50" s="207"/>
      <c r="F50" s="207"/>
    </row>
    <row r="51" spans="1:6" s="209" customFormat="1" ht="30" customHeight="1" x14ac:dyDescent="0.3">
      <c r="A51" s="205" t="s">
        <v>102</v>
      </c>
      <c r="B51" s="206" t="s">
        <v>91</v>
      </c>
      <c r="C51" s="207"/>
      <c r="D51" s="207"/>
      <c r="E51" s="208">
        <v>514</v>
      </c>
      <c r="F51" s="207"/>
    </row>
    <row r="52" spans="1:6" s="209" customFormat="1" ht="30" customHeight="1" x14ac:dyDescent="0.3">
      <c r="A52" s="205" t="s">
        <v>102</v>
      </c>
      <c r="B52" s="206" t="s">
        <v>155</v>
      </c>
      <c r="C52" s="207"/>
      <c r="D52" s="207"/>
      <c r="E52" s="208">
        <v>321</v>
      </c>
      <c r="F52" s="207"/>
    </row>
    <row r="53" spans="1:6" s="209" customFormat="1" ht="30" customHeight="1" x14ac:dyDescent="0.3">
      <c r="A53" s="205" t="s">
        <v>80</v>
      </c>
      <c r="B53" s="206" t="s">
        <v>97</v>
      </c>
      <c r="C53" s="210">
        <v>2412</v>
      </c>
      <c r="D53" s="207"/>
      <c r="E53" s="207"/>
      <c r="F53" s="207"/>
    </row>
    <row r="54" spans="1:6" s="209" customFormat="1" ht="30" customHeight="1" x14ac:dyDescent="0.3">
      <c r="A54" s="211" t="s">
        <v>82</v>
      </c>
      <c r="B54" s="211"/>
      <c r="C54" s="212">
        <v>31788.9</v>
      </c>
      <c r="D54" s="213"/>
      <c r="E54" s="212">
        <v>1092</v>
      </c>
      <c r="F54" s="213"/>
    </row>
    <row r="55" spans="1:6" s="209" customFormat="1" ht="30" customHeight="1" x14ac:dyDescent="0.3">
      <c r="A55" s="218" t="s">
        <v>21</v>
      </c>
      <c r="B55" s="218"/>
      <c r="C55" s="218"/>
      <c r="D55" s="218"/>
      <c r="E55" s="218"/>
      <c r="F55" s="219">
        <v>32880.9</v>
      </c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4:B54"/>
    <mergeCell ref="A55:E55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00B050"/>
    <pageSetUpPr fitToPage="1"/>
  </sheetPr>
  <dimension ref="A1:J246"/>
  <sheetViews>
    <sheetView topLeftCell="B1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0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331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1935</v>
      </c>
    </row>
    <row r="7" spans="1:10" x14ac:dyDescent="0.3">
      <c r="A7" t="s">
        <v>7</v>
      </c>
      <c r="C7" s="24">
        <v>253.1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27932.22</v>
      </c>
      <c r="F21" s="152"/>
      <c r="G21" s="152">
        <v>19844.2</v>
      </c>
      <c r="H21" s="152"/>
      <c r="I21" s="147">
        <f>E21-G21</f>
        <v>8088.02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27932.22</v>
      </c>
      <c r="F23" s="147"/>
      <c r="G23" s="147">
        <f>G21+G22</f>
        <v>19844.2</v>
      </c>
      <c r="H23" s="147"/>
      <c r="I23" s="147">
        <f>I21+I22</f>
        <v>8088.02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40710.68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14457.071999999998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3189.06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303.72000000000003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1397.1120000000001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880.78799999999978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668.18399999999997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5375.8439999999991</v>
      </c>
      <c r="J37" s="147"/>
    </row>
    <row r="38" spans="1:10" ht="15.7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26271.78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332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657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thickBot="1" x14ac:dyDescent="0.35">
      <c r="A49" s="205" t="s">
        <v>501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3"/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7">
        <v>615</v>
      </c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0:B50"/>
    <mergeCell ref="A51:E51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  <pageSetUpPr fitToPage="1"/>
  </sheetPr>
  <dimension ref="A1:J246"/>
  <sheetViews>
    <sheetView topLeftCell="B22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9.88671875" customWidth="1"/>
    <col min="10" max="10" width="9.5546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333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1976</v>
      </c>
    </row>
    <row r="7" spans="1:10" x14ac:dyDescent="0.3">
      <c r="A7" t="s">
        <v>7</v>
      </c>
      <c r="C7" s="24">
        <v>3308.5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70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43191</v>
      </c>
      <c r="J11" s="237">
        <v>43556</v>
      </c>
    </row>
    <row r="12" spans="1:10" x14ac:dyDescent="0.3">
      <c r="A12" t="s">
        <v>12</v>
      </c>
      <c r="G12" t="s">
        <v>13</v>
      </c>
      <c r="H12" s="28"/>
      <c r="I12" s="234">
        <v>21.59</v>
      </c>
      <c r="J12" s="234">
        <v>22.66</v>
      </c>
    </row>
    <row r="13" spans="1:10" x14ac:dyDescent="0.3">
      <c r="I13" s="51"/>
      <c r="J13" s="51"/>
    </row>
    <row r="14" spans="1:10" x14ac:dyDescent="0.3">
      <c r="H14" s="28"/>
      <c r="I14" s="51"/>
      <c r="J14" s="51"/>
    </row>
    <row r="15" spans="1:10" ht="1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901533.53</v>
      </c>
      <c r="F21" s="152"/>
      <c r="G21" s="152">
        <v>892254.6</v>
      </c>
      <c r="H21" s="152"/>
      <c r="I21" s="147">
        <f>E21-G21</f>
        <v>9278.9300000000512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901533.53</v>
      </c>
      <c r="F23" s="147"/>
      <c r="G23" s="147">
        <f>G21+G22</f>
        <v>892254.6</v>
      </c>
      <c r="H23" s="147"/>
      <c r="I23" s="147">
        <f>I21+I22</f>
        <v>9278.9300000000512</v>
      </c>
      <c r="J23" s="147"/>
    </row>
    <row r="24" spans="1:10" ht="17.25" customHeight="1" x14ac:dyDescent="0.3">
      <c r="A24" s="33"/>
      <c r="B24" s="34" t="s">
        <v>85</v>
      </c>
      <c r="C24" s="35"/>
      <c r="D24" s="36"/>
      <c r="E24" s="52"/>
      <c r="F24" s="52"/>
      <c r="G24" s="52"/>
      <c r="H24" s="53"/>
      <c r="I24" s="54"/>
      <c r="J24" s="36">
        <v>15082.51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5.15</v>
      </c>
      <c r="H28" s="149"/>
      <c r="I28" s="147">
        <f>G28*$C$7*12</f>
        <v>204465.30000000002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175085.82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41687.100000000006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4.3899999999999997</v>
      </c>
      <c r="H31" s="146"/>
      <c r="I31" s="147">
        <f t="shared" ref="I31:I37" si="0">G31*$C$7*12</f>
        <v>174291.77999999997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2.29</v>
      </c>
      <c r="H32" s="146"/>
      <c r="I32" s="147">
        <f t="shared" si="0"/>
        <v>90917.58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2.2200000000000002</v>
      </c>
      <c r="H33" s="146"/>
      <c r="I33" s="147">
        <f t="shared" si="0"/>
        <v>88138.44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18262.920000000002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11513.579999999998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8734.44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70272.540000000008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883369.5</v>
      </c>
      <c r="J38" s="147"/>
    </row>
    <row r="39" spans="1:10" ht="15" customHeight="1" x14ac:dyDescent="0.3">
      <c r="B39" s="166"/>
      <c r="C39" s="166"/>
      <c r="D39" s="166"/>
      <c r="E39" s="166"/>
      <c r="F39" s="166"/>
      <c r="I39" s="192"/>
      <c r="J39" s="192"/>
    </row>
    <row r="40" spans="1:10" x14ac:dyDescent="0.3">
      <c r="A40" s="39"/>
      <c r="B40" s="39"/>
      <c r="C40" s="39"/>
      <c r="D40" s="39"/>
      <c r="E40" s="39"/>
      <c r="F40" s="39"/>
    </row>
    <row r="41" spans="1:10" ht="15" customHeight="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334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451</v>
      </c>
      <c r="B48" s="206" t="s">
        <v>51</v>
      </c>
      <c r="C48" s="207"/>
      <c r="D48" s="208">
        <v>278</v>
      </c>
      <c r="E48" s="207"/>
      <c r="F48" s="207"/>
    </row>
    <row r="49" spans="1:6" s="209" customFormat="1" ht="30" customHeight="1" x14ac:dyDescent="0.3">
      <c r="A49" s="205" t="s">
        <v>452</v>
      </c>
      <c r="B49" s="206" t="s">
        <v>54</v>
      </c>
      <c r="C49" s="207"/>
      <c r="D49" s="208">
        <v>278</v>
      </c>
      <c r="E49" s="207"/>
      <c r="F49" s="207"/>
    </row>
    <row r="50" spans="1:6" s="209" customFormat="1" ht="30" customHeight="1" x14ac:dyDescent="0.3">
      <c r="A50" s="205" t="s">
        <v>803</v>
      </c>
      <c r="B50" s="206" t="s">
        <v>54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647</v>
      </c>
      <c r="B51" s="206" t="s">
        <v>50</v>
      </c>
      <c r="C51" s="207"/>
      <c r="D51" s="207"/>
      <c r="E51" s="208">
        <v>406</v>
      </c>
      <c r="F51" s="207"/>
    </row>
    <row r="52" spans="1:6" s="209" customFormat="1" ht="30" customHeight="1" x14ac:dyDescent="0.3">
      <c r="A52" s="205" t="s">
        <v>453</v>
      </c>
      <c r="B52" s="206" t="s">
        <v>92</v>
      </c>
      <c r="C52" s="207"/>
      <c r="D52" s="208">
        <v>556</v>
      </c>
      <c r="E52" s="207"/>
      <c r="F52" s="207"/>
    </row>
    <row r="53" spans="1:6" s="209" customFormat="1" ht="30" customHeight="1" x14ac:dyDescent="0.3">
      <c r="A53" s="205" t="s">
        <v>454</v>
      </c>
      <c r="B53" s="206" t="s">
        <v>52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455</v>
      </c>
      <c r="B54" s="206" t="s">
        <v>631</v>
      </c>
      <c r="C54" s="207"/>
      <c r="D54" s="208">
        <v>899</v>
      </c>
      <c r="E54" s="207"/>
      <c r="F54" s="207"/>
    </row>
    <row r="55" spans="1:6" s="209" customFormat="1" ht="30" customHeight="1" x14ac:dyDescent="0.3">
      <c r="A55" s="205" t="s">
        <v>456</v>
      </c>
      <c r="B55" s="206" t="s">
        <v>93</v>
      </c>
      <c r="C55" s="210">
        <v>1185</v>
      </c>
      <c r="D55" s="207"/>
      <c r="E55" s="207"/>
      <c r="F55" s="207"/>
    </row>
    <row r="56" spans="1:6" s="209" customFormat="1" ht="30" customHeight="1" x14ac:dyDescent="0.3">
      <c r="A56" s="205" t="s">
        <v>462</v>
      </c>
      <c r="B56" s="206" t="s">
        <v>50</v>
      </c>
      <c r="C56" s="207"/>
      <c r="D56" s="207"/>
      <c r="E56" s="208">
        <v>412</v>
      </c>
      <c r="F56" s="207"/>
    </row>
    <row r="57" spans="1:6" s="209" customFormat="1" ht="30" customHeight="1" x14ac:dyDescent="0.3">
      <c r="A57" s="205" t="s">
        <v>651</v>
      </c>
      <c r="B57" s="206" t="s">
        <v>49</v>
      </c>
      <c r="C57" s="207"/>
      <c r="D57" s="208">
        <v>197.5</v>
      </c>
      <c r="E57" s="207"/>
      <c r="F57" s="207"/>
    </row>
    <row r="58" spans="1:6" s="209" customFormat="1" ht="30" customHeight="1" x14ac:dyDescent="0.3">
      <c r="A58" s="205" t="s">
        <v>738</v>
      </c>
      <c r="B58" s="206" t="s">
        <v>70</v>
      </c>
      <c r="C58" s="207"/>
      <c r="D58" s="210">
        <v>1062</v>
      </c>
      <c r="E58" s="207"/>
      <c r="F58" s="207"/>
    </row>
    <row r="59" spans="1:6" s="209" customFormat="1" ht="30" customHeight="1" x14ac:dyDescent="0.3">
      <c r="A59" s="205" t="s">
        <v>465</v>
      </c>
      <c r="B59" s="206" t="s">
        <v>49</v>
      </c>
      <c r="C59" s="207"/>
      <c r="D59" s="208">
        <v>395</v>
      </c>
      <c r="E59" s="207"/>
      <c r="F59" s="207"/>
    </row>
    <row r="60" spans="1:6" s="209" customFormat="1" ht="30" customHeight="1" x14ac:dyDescent="0.3">
      <c r="A60" s="205" t="s">
        <v>547</v>
      </c>
      <c r="B60" s="206" t="s">
        <v>52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548</v>
      </c>
      <c r="B61" s="206" t="s">
        <v>49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548</v>
      </c>
      <c r="B62" s="206" t="s">
        <v>52</v>
      </c>
      <c r="C62" s="207"/>
      <c r="D62" s="208">
        <v>790</v>
      </c>
      <c r="E62" s="207"/>
      <c r="F62" s="207"/>
    </row>
    <row r="63" spans="1:6" s="209" customFormat="1" ht="30" customHeight="1" x14ac:dyDescent="0.3">
      <c r="A63" s="205" t="s">
        <v>466</v>
      </c>
      <c r="B63" s="206" t="s">
        <v>62</v>
      </c>
      <c r="C63" s="210">
        <v>2370</v>
      </c>
      <c r="D63" s="207"/>
      <c r="E63" s="207"/>
      <c r="F63" s="207"/>
    </row>
    <row r="64" spans="1:6" s="209" customFormat="1" ht="30" customHeight="1" x14ac:dyDescent="0.3">
      <c r="A64" s="205" t="s">
        <v>691</v>
      </c>
      <c r="B64" s="206" t="s">
        <v>208</v>
      </c>
      <c r="C64" s="207"/>
      <c r="D64" s="207"/>
      <c r="E64" s="210">
        <v>1270</v>
      </c>
      <c r="F64" s="207"/>
    </row>
    <row r="65" spans="1:6" s="209" customFormat="1" ht="30" customHeight="1" x14ac:dyDescent="0.3">
      <c r="A65" s="205" t="s">
        <v>691</v>
      </c>
      <c r="B65" s="206" t="s">
        <v>49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552</v>
      </c>
      <c r="B66" s="206" t="s">
        <v>49</v>
      </c>
      <c r="C66" s="207"/>
      <c r="D66" s="208">
        <v>395</v>
      </c>
      <c r="E66" s="207"/>
      <c r="F66" s="207"/>
    </row>
    <row r="67" spans="1:6" s="209" customFormat="1" ht="30" customHeight="1" x14ac:dyDescent="0.3">
      <c r="A67" s="205" t="s">
        <v>555</v>
      </c>
      <c r="B67" s="206" t="s">
        <v>49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555</v>
      </c>
      <c r="B68" s="206" t="s">
        <v>276</v>
      </c>
      <c r="C68" s="207"/>
      <c r="D68" s="208">
        <v>395</v>
      </c>
      <c r="E68" s="207"/>
      <c r="F68" s="207"/>
    </row>
    <row r="69" spans="1:6" s="209" customFormat="1" ht="30" customHeight="1" x14ac:dyDescent="0.3">
      <c r="A69" s="205" t="s">
        <v>757</v>
      </c>
      <c r="B69" s="206" t="s">
        <v>51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559</v>
      </c>
      <c r="B70" s="206" t="s">
        <v>63</v>
      </c>
      <c r="C70" s="208">
        <v>410</v>
      </c>
      <c r="D70" s="207"/>
      <c r="E70" s="207"/>
      <c r="F70" s="207"/>
    </row>
    <row r="71" spans="1:6" s="209" customFormat="1" ht="30" customHeight="1" x14ac:dyDescent="0.3">
      <c r="A71" s="205" t="s">
        <v>562</v>
      </c>
      <c r="B71" s="206" t="s">
        <v>49</v>
      </c>
      <c r="C71" s="207"/>
      <c r="D71" s="208">
        <v>790</v>
      </c>
      <c r="E71" s="207"/>
      <c r="F71" s="207"/>
    </row>
    <row r="72" spans="1:6" s="209" customFormat="1" ht="30" customHeight="1" x14ac:dyDescent="0.3">
      <c r="A72" s="205" t="s">
        <v>695</v>
      </c>
      <c r="B72" s="206" t="s">
        <v>70</v>
      </c>
      <c r="C72" s="207"/>
      <c r="D72" s="208">
        <v>395</v>
      </c>
      <c r="E72" s="207"/>
      <c r="F72" s="207"/>
    </row>
    <row r="73" spans="1:6" s="209" customFormat="1" ht="30" customHeight="1" x14ac:dyDescent="0.3">
      <c r="A73" s="205" t="s">
        <v>567</v>
      </c>
      <c r="B73" s="206" t="s">
        <v>276</v>
      </c>
      <c r="C73" s="207"/>
      <c r="D73" s="208">
        <v>395</v>
      </c>
      <c r="E73" s="207"/>
      <c r="F73" s="207"/>
    </row>
    <row r="74" spans="1:6" s="209" customFormat="1" ht="30" customHeight="1" x14ac:dyDescent="0.3">
      <c r="A74" s="205" t="s">
        <v>855</v>
      </c>
      <c r="B74" s="206" t="s">
        <v>70</v>
      </c>
      <c r="C74" s="207"/>
      <c r="D74" s="208">
        <v>395</v>
      </c>
      <c r="E74" s="207"/>
      <c r="F74" s="207"/>
    </row>
    <row r="75" spans="1:6" s="209" customFormat="1" ht="30" customHeight="1" x14ac:dyDescent="0.3">
      <c r="A75" s="205" t="s">
        <v>475</v>
      </c>
      <c r="B75" s="206" t="s">
        <v>70</v>
      </c>
      <c r="C75" s="207"/>
      <c r="D75" s="208">
        <v>838</v>
      </c>
      <c r="E75" s="207"/>
      <c r="F75" s="207"/>
    </row>
    <row r="76" spans="1:6" s="209" customFormat="1" ht="30" customHeight="1" x14ac:dyDescent="0.3">
      <c r="A76" s="205" t="s">
        <v>856</v>
      </c>
      <c r="B76" s="206" t="s">
        <v>65</v>
      </c>
      <c r="C76" s="207"/>
      <c r="D76" s="208">
        <v>790</v>
      </c>
      <c r="E76" s="207"/>
      <c r="F76" s="207"/>
    </row>
    <row r="77" spans="1:6" s="209" customFormat="1" ht="30" customHeight="1" x14ac:dyDescent="0.3">
      <c r="A77" s="205" t="s">
        <v>568</v>
      </c>
      <c r="B77" s="206" t="s">
        <v>65</v>
      </c>
      <c r="C77" s="207"/>
      <c r="D77" s="208">
        <v>790</v>
      </c>
      <c r="E77" s="207"/>
      <c r="F77" s="207"/>
    </row>
    <row r="78" spans="1:6" s="209" customFormat="1" ht="30" customHeight="1" x14ac:dyDescent="0.3">
      <c r="A78" s="205" t="s">
        <v>746</v>
      </c>
      <c r="B78" s="206" t="s">
        <v>65</v>
      </c>
      <c r="C78" s="207"/>
      <c r="D78" s="208">
        <v>197.5</v>
      </c>
      <c r="E78" s="207"/>
      <c r="F78" s="207"/>
    </row>
    <row r="79" spans="1:6" s="209" customFormat="1" ht="30" customHeight="1" x14ac:dyDescent="0.3">
      <c r="A79" s="205" t="s">
        <v>663</v>
      </c>
      <c r="B79" s="206" t="s">
        <v>65</v>
      </c>
      <c r="C79" s="207"/>
      <c r="D79" s="208">
        <v>395</v>
      </c>
      <c r="E79" s="207"/>
      <c r="F79" s="207"/>
    </row>
    <row r="80" spans="1:6" s="209" customFormat="1" ht="30" customHeight="1" x14ac:dyDescent="0.3">
      <c r="A80" s="205" t="s">
        <v>573</v>
      </c>
      <c r="B80" s="206" t="s">
        <v>65</v>
      </c>
      <c r="C80" s="207"/>
      <c r="D80" s="208">
        <v>395</v>
      </c>
      <c r="E80" s="207"/>
      <c r="F80" s="207"/>
    </row>
    <row r="81" spans="1:6" s="209" customFormat="1" ht="30" customHeight="1" x14ac:dyDescent="0.3">
      <c r="A81" s="205" t="s">
        <v>721</v>
      </c>
      <c r="B81" s="206" t="s">
        <v>480</v>
      </c>
      <c r="C81" s="207"/>
      <c r="D81" s="210">
        <v>14220</v>
      </c>
      <c r="E81" s="207"/>
      <c r="F81" s="207"/>
    </row>
    <row r="82" spans="1:6" s="209" customFormat="1" ht="30" customHeight="1" x14ac:dyDescent="0.3">
      <c r="A82" s="205" t="s">
        <v>576</v>
      </c>
      <c r="B82" s="206" t="s">
        <v>66</v>
      </c>
      <c r="C82" s="207"/>
      <c r="D82" s="208">
        <v>395</v>
      </c>
      <c r="E82" s="207"/>
      <c r="F82" s="207"/>
    </row>
    <row r="83" spans="1:6" s="209" customFormat="1" ht="30" customHeight="1" x14ac:dyDescent="0.3">
      <c r="A83" s="205" t="s">
        <v>576</v>
      </c>
      <c r="B83" s="206" t="s">
        <v>70</v>
      </c>
      <c r="C83" s="207"/>
      <c r="D83" s="208">
        <v>395</v>
      </c>
      <c r="E83" s="207"/>
      <c r="F83" s="207"/>
    </row>
    <row r="84" spans="1:6" s="209" customFormat="1" ht="30" customHeight="1" x14ac:dyDescent="0.3">
      <c r="A84" s="205" t="s">
        <v>623</v>
      </c>
      <c r="B84" s="206" t="s">
        <v>620</v>
      </c>
      <c r="C84" s="210">
        <v>5015</v>
      </c>
      <c r="D84" s="207"/>
      <c r="E84" s="207"/>
      <c r="F84" s="207"/>
    </row>
    <row r="85" spans="1:6" s="209" customFormat="1" ht="30" customHeight="1" x14ac:dyDescent="0.3">
      <c r="A85" s="205" t="s">
        <v>712</v>
      </c>
      <c r="B85" s="206" t="s">
        <v>65</v>
      </c>
      <c r="C85" s="207"/>
      <c r="D85" s="208">
        <v>197.5</v>
      </c>
      <c r="E85" s="207"/>
      <c r="F85" s="207"/>
    </row>
    <row r="86" spans="1:6" s="209" customFormat="1" ht="30" customHeight="1" x14ac:dyDescent="0.3">
      <c r="A86" s="205" t="s">
        <v>669</v>
      </c>
      <c r="B86" s="206" t="s">
        <v>73</v>
      </c>
      <c r="C86" s="207"/>
      <c r="D86" s="208">
        <v>395</v>
      </c>
      <c r="E86" s="207"/>
      <c r="F86" s="207"/>
    </row>
    <row r="87" spans="1:6" s="209" customFormat="1" ht="30" customHeight="1" x14ac:dyDescent="0.3">
      <c r="A87" s="205" t="s">
        <v>484</v>
      </c>
      <c r="B87" s="206" t="s">
        <v>115</v>
      </c>
      <c r="C87" s="210">
        <v>13027.5</v>
      </c>
      <c r="D87" s="207"/>
      <c r="E87" s="207"/>
      <c r="F87" s="207"/>
    </row>
    <row r="88" spans="1:6" s="209" customFormat="1" ht="30" customHeight="1" x14ac:dyDescent="0.3">
      <c r="A88" s="205" t="s">
        <v>715</v>
      </c>
      <c r="B88" s="206" t="s">
        <v>486</v>
      </c>
      <c r="C88" s="207"/>
      <c r="D88" s="208">
        <v>197.5</v>
      </c>
      <c r="E88" s="207"/>
      <c r="F88" s="207"/>
    </row>
    <row r="89" spans="1:6" s="209" customFormat="1" ht="30" customHeight="1" x14ac:dyDescent="0.3">
      <c r="A89" s="205" t="s">
        <v>765</v>
      </c>
      <c r="B89" s="206" t="s">
        <v>53</v>
      </c>
      <c r="C89" s="207"/>
      <c r="D89" s="210">
        <v>1185</v>
      </c>
      <c r="E89" s="207"/>
      <c r="F89" s="207"/>
    </row>
    <row r="90" spans="1:6" s="209" customFormat="1" ht="30" customHeight="1" x14ac:dyDescent="0.3">
      <c r="A90" s="205" t="s">
        <v>767</v>
      </c>
      <c r="B90" s="206" t="s">
        <v>486</v>
      </c>
      <c r="C90" s="207"/>
      <c r="D90" s="208">
        <v>197.5</v>
      </c>
      <c r="E90" s="207"/>
      <c r="F90" s="207"/>
    </row>
    <row r="91" spans="1:6" s="209" customFormat="1" ht="30" customHeight="1" x14ac:dyDescent="0.3">
      <c r="A91" s="205" t="s">
        <v>675</v>
      </c>
      <c r="B91" s="206" t="s">
        <v>94</v>
      </c>
      <c r="C91" s="207"/>
      <c r="D91" s="207"/>
      <c r="E91" s="208">
        <v>395</v>
      </c>
      <c r="F91" s="207"/>
    </row>
    <row r="92" spans="1:6" s="209" customFormat="1" ht="30" customHeight="1" x14ac:dyDescent="0.3">
      <c r="A92" s="205" t="s">
        <v>806</v>
      </c>
      <c r="B92" s="206" t="s">
        <v>58</v>
      </c>
      <c r="C92" s="207"/>
      <c r="D92" s="207"/>
      <c r="E92" s="208">
        <v>395</v>
      </c>
      <c r="F92" s="207"/>
    </row>
    <row r="93" spans="1:6" s="209" customFormat="1" ht="30" customHeight="1" x14ac:dyDescent="0.3">
      <c r="A93" s="205" t="s">
        <v>636</v>
      </c>
      <c r="B93" s="206" t="s">
        <v>60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677</v>
      </c>
      <c r="B94" s="206" t="s">
        <v>81</v>
      </c>
      <c r="C94" s="207"/>
      <c r="D94" s="208">
        <v>395</v>
      </c>
      <c r="E94" s="207"/>
      <c r="F94" s="207"/>
    </row>
    <row r="95" spans="1:6" s="209" customFormat="1" ht="30" customHeight="1" x14ac:dyDescent="0.3">
      <c r="A95" s="205" t="s">
        <v>500</v>
      </c>
      <c r="B95" s="206" t="s">
        <v>857</v>
      </c>
      <c r="C95" s="210">
        <v>1302</v>
      </c>
      <c r="D95" s="207"/>
      <c r="E95" s="207"/>
      <c r="F95" s="207"/>
    </row>
    <row r="96" spans="1:6" s="209" customFormat="1" ht="30" customHeight="1" x14ac:dyDescent="0.3">
      <c r="A96" s="205" t="s">
        <v>592</v>
      </c>
      <c r="B96" s="206" t="s">
        <v>52</v>
      </c>
      <c r="C96" s="207"/>
      <c r="D96" s="208">
        <v>790</v>
      </c>
      <c r="E96" s="207"/>
      <c r="F96" s="207"/>
    </row>
    <row r="97" spans="1:6" s="209" customFormat="1" ht="30" customHeight="1" x14ac:dyDescent="0.3">
      <c r="A97" s="205" t="s">
        <v>502</v>
      </c>
      <c r="B97" s="206" t="s">
        <v>77</v>
      </c>
      <c r="C97" s="208">
        <v>410</v>
      </c>
      <c r="D97" s="207"/>
      <c r="E97" s="207"/>
      <c r="F97" s="207"/>
    </row>
    <row r="98" spans="1:6" s="209" customFormat="1" ht="30" customHeight="1" x14ac:dyDescent="0.3">
      <c r="A98" s="205" t="s">
        <v>504</v>
      </c>
      <c r="B98" s="206" t="s">
        <v>49</v>
      </c>
      <c r="C98" s="207"/>
      <c r="D98" s="208">
        <v>395</v>
      </c>
      <c r="E98" s="207"/>
      <c r="F98" s="207"/>
    </row>
    <row r="99" spans="1:6" s="209" customFormat="1" ht="30" customHeight="1" x14ac:dyDescent="0.3">
      <c r="A99" s="205" t="s">
        <v>593</v>
      </c>
      <c r="B99" s="206" t="s">
        <v>54</v>
      </c>
      <c r="C99" s="207"/>
      <c r="D99" s="208">
        <v>395</v>
      </c>
      <c r="E99" s="207"/>
      <c r="F99" s="207"/>
    </row>
    <row r="100" spans="1:6" s="209" customFormat="1" ht="30" customHeight="1" x14ac:dyDescent="0.3">
      <c r="A100" s="205" t="s">
        <v>593</v>
      </c>
      <c r="B100" s="206" t="s">
        <v>50</v>
      </c>
      <c r="C100" s="207"/>
      <c r="D100" s="207"/>
      <c r="E100" s="208">
        <v>455</v>
      </c>
      <c r="F100" s="207"/>
    </row>
    <row r="101" spans="1:6" s="209" customFormat="1" ht="30" customHeight="1" x14ac:dyDescent="0.3">
      <c r="A101" s="205" t="s">
        <v>638</v>
      </c>
      <c r="B101" s="206" t="s">
        <v>54</v>
      </c>
      <c r="C101" s="207"/>
      <c r="D101" s="208">
        <v>395</v>
      </c>
      <c r="E101" s="207"/>
      <c r="F101" s="207"/>
    </row>
    <row r="102" spans="1:6" s="209" customFormat="1" ht="30" customHeight="1" x14ac:dyDescent="0.3">
      <c r="A102" s="205" t="s">
        <v>683</v>
      </c>
      <c r="B102" s="206" t="s">
        <v>96</v>
      </c>
      <c r="C102" s="208">
        <v>485</v>
      </c>
      <c r="D102" s="207"/>
      <c r="E102" s="207"/>
      <c r="F102" s="207"/>
    </row>
    <row r="103" spans="1:6" s="209" customFormat="1" ht="30" customHeight="1" x14ac:dyDescent="0.3">
      <c r="A103" s="205" t="s">
        <v>705</v>
      </c>
      <c r="B103" s="206" t="s">
        <v>50</v>
      </c>
      <c r="C103" s="207"/>
      <c r="D103" s="207"/>
      <c r="E103" s="208">
        <v>455</v>
      </c>
      <c r="F103" s="207"/>
    </row>
    <row r="104" spans="1:6" s="209" customFormat="1" ht="30" customHeight="1" x14ac:dyDescent="0.3">
      <c r="A104" s="205" t="s">
        <v>684</v>
      </c>
      <c r="B104" s="206" t="s">
        <v>49</v>
      </c>
      <c r="C104" s="207"/>
      <c r="D104" s="208">
        <v>395</v>
      </c>
      <c r="E104" s="207"/>
      <c r="F104" s="207"/>
    </row>
    <row r="105" spans="1:6" s="209" customFormat="1" ht="30" customHeight="1" x14ac:dyDescent="0.3">
      <c r="A105" s="205" t="s">
        <v>728</v>
      </c>
      <c r="B105" s="206" t="s">
        <v>96</v>
      </c>
      <c r="C105" s="208">
        <v>605</v>
      </c>
      <c r="D105" s="207"/>
      <c r="E105" s="207"/>
      <c r="F105" s="207"/>
    </row>
    <row r="106" spans="1:6" s="209" customFormat="1" ht="30" customHeight="1" x14ac:dyDescent="0.3">
      <c r="A106" s="205" t="s">
        <v>706</v>
      </c>
      <c r="B106" s="206" t="s">
        <v>50</v>
      </c>
      <c r="C106" s="207"/>
      <c r="D106" s="207"/>
      <c r="E106" s="208">
        <v>439</v>
      </c>
      <c r="F106" s="207"/>
    </row>
    <row r="107" spans="1:6" s="209" customFormat="1" ht="30" customHeight="1" x14ac:dyDescent="0.3">
      <c r="A107" s="205" t="s">
        <v>596</v>
      </c>
      <c r="B107" s="206" t="s">
        <v>54</v>
      </c>
      <c r="C107" s="207"/>
      <c r="D107" s="208">
        <v>395</v>
      </c>
      <c r="E107" s="207"/>
      <c r="F107" s="207"/>
    </row>
    <row r="108" spans="1:6" s="209" customFormat="1" ht="30" customHeight="1" x14ac:dyDescent="0.3">
      <c r="A108" s="205" t="s">
        <v>513</v>
      </c>
      <c r="B108" s="206" t="s">
        <v>54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514</v>
      </c>
      <c r="B109" s="206" t="s">
        <v>54</v>
      </c>
      <c r="C109" s="207"/>
      <c r="D109" s="208">
        <v>395</v>
      </c>
      <c r="E109" s="207"/>
      <c r="F109" s="207"/>
    </row>
    <row r="110" spans="1:6" s="209" customFormat="1" ht="30" customHeight="1" x14ac:dyDescent="0.3">
      <c r="A110" s="205" t="s">
        <v>729</v>
      </c>
      <c r="B110" s="206" t="s">
        <v>49</v>
      </c>
      <c r="C110" s="207"/>
      <c r="D110" s="208">
        <v>395</v>
      </c>
      <c r="E110" s="207"/>
      <c r="F110" s="207"/>
    </row>
    <row r="111" spans="1:6" s="209" customFormat="1" ht="30" customHeight="1" x14ac:dyDescent="0.3">
      <c r="A111" s="205" t="s">
        <v>730</v>
      </c>
      <c r="B111" s="206" t="s">
        <v>54</v>
      </c>
      <c r="C111" s="207"/>
      <c r="D111" s="208">
        <v>395</v>
      </c>
      <c r="E111" s="207"/>
      <c r="F111" s="207"/>
    </row>
    <row r="112" spans="1:6" s="209" customFormat="1" ht="30" customHeight="1" x14ac:dyDescent="0.3">
      <c r="A112" s="205" t="s">
        <v>521</v>
      </c>
      <c r="B112" s="206" t="s">
        <v>49</v>
      </c>
      <c r="C112" s="207"/>
      <c r="D112" s="208">
        <v>395</v>
      </c>
      <c r="E112" s="207"/>
      <c r="F112" s="207"/>
    </row>
    <row r="113" spans="1:6" s="209" customFormat="1" ht="30" customHeight="1" x14ac:dyDescent="0.3">
      <c r="A113" s="205" t="s">
        <v>522</v>
      </c>
      <c r="B113" s="206" t="s">
        <v>66</v>
      </c>
      <c r="C113" s="207"/>
      <c r="D113" s="208">
        <v>197.5</v>
      </c>
      <c r="E113" s="207"/>
      <c r="F113" s="207"/>
    </row>
    <row r="114" spans="1:6" s="209" customFormat="1" ht="30" customHeight="1" x14ac:dyDescent="0.3">
      <c r="A114" s="205" t="s">
        <v>523</v>
      </c>
      <c r="B114" s="206" t="s">
        <v>49</v>
      </c>
      <c r="C114" s="207"/>
      <c r="D114" s="208">
        <v>395</v>
      </c>
      <c r="E114" s="207"/>
      <c r="F114" s="207"/>
    </row>
    <row r="115" spans="1:6" s="209" customFormat="1" ht="30" customHeight="1" x14ac:dyDescent="0.3">
      <c r="A115" s="205" t="s">
        <v>527</v>
      </c>
      <c r="B115" s="206" t="s">
        <v>104</v>
      </c>
      <c r="C115" s="207"/>
      <c r="D115" s="210">
        <v>1885</v>
      </c>
      <c r="E115" s="207"/>
      <c r="F115" s="207"/>
    </row>
    <row r="116" spans="1:6" s="209" customFormat="1" ht="30" customHeight="1" x14ac:dyDescent="0.3">
      <c r="A116" s="205" t="s">
        <v>532</v>
      </c>
      <c r="B116" s="206" t="s">
        <v>50</v>
      </c>
      <c r="C116" s="207"/>
      <c r="D116" s="207"/>
      <c r="E116" s="208">
        <v>495</v>
      </c>
      <c r="F116" s="207"/>
    </row>
    <row r="117" spans="1:6" s="209" customFormat="1" ht="30" customHeight="1" x14ac:dyDescent="0.3">
      <c r="A117" s="205" t="s">
        <v>731</v>
      </c>
      <c r="B117" s="206" t="s">
        <v>631</v>
      </c>
      <c r="C117" s="207"/>
      <c r="D117" s="210">
        <v>7535</v>
      </c>
      <c r="E117" s="207"/>
      <c r="F117" s="207"/>
    </row>
    <row r="118" spans="1:6" s="209" customFormat="1" ht="30" customHeight="1" x14ac:dyDescent="0.3">
      <c r="A118" s="205" t="s">
        <v>601</v>
      </c>
      <c r="B118" s="206" t="s">
        <v>858</v>
      </c>
      <c r="C118" s="210">
        <v>1840</v>
      </c>
      <c r="D118" s="207"/>
      <c r="E118" s="207"/>
      <c r="F118" s="207"/>
    </row>
    <row r="119" spans="1:6" s="209" customFormat="1" ht="30" customHeight="1" x14ac:dyDescent="0.3">
      <c r="A119" s="205" t="s">
        <v>602</v>
      </c>
      <c r="B119" s="206" t="s">
        <v>631</v>
      </c>
      <c r="C119" s="207"/>
      <c r="D119" s="208">
        <v>618</v>
      </c>
      <c r="E119" s="207"/>
      <c r="F119" s="207"/>
    </row>
    <row r="120" spans="1:6" s="209" customFormat="1" ht="30" customHeight="1" x14ac:dyDescent="0.3">
      <c r="A120" s="205" t="s">
        <v>602</v>
      </c>
      <c r="B120" s="206" t="s">
        <v>49</v>
      </c>
      <c r="C120" s="207"/>
      <c r="D120" s="208">
        <v>395</v>
      </c>
      <c r="E120" s="207"/>
      <c r="F120" s="207"/>
    </row>
    <row r="121" spans="1:6" s="209" customFormat="1" ht="30" customHeight="1" thickBot="1" x14ac:dyDescent="0.35">
      <c r="A121" s="205" t="s">
        <v>777</v>
      </c>
      <c r="B121" s="206" t="s">
        <v>859</v>
      </c>
      <c r="C121" s="210">
        <v>14718</v>
      </c>
      <c r="D121" s="207"/>
      <c r="E121" s="207"/>
      <c r="F121" s="207"/>
    </row>
    <row r="122" spans="1:6" s="209" customFormat="1" ht="30" customHeight="1" x14ac:dyDescent="0.3">
      <c r="A122" s="211" t="s">
        <v>82</v>
      </c>
      <c r="B122" s="211"/>
      <c r="C122" s="212">
        <v>41367.5</v>
      </c>
      <c r="D122" s="212">
        <v>47012</v>
      </c>
      <c r="E122" s="212">
        <v>4722</v>
      </c>
      <c r="F122" s="213"/>
    </row>
    <row r="123" spans="1:6" s="209" customFormat="1" ht="30" customHeight="1" x14ac:dyDescent="0.3">
      <c r="A123" s="214" t="s">
        <v>21</v>
      </c>
      <c r="B123" s="214"/>
      <c r="C123" s="214"/>
      <c r="D123" s="214"/>
      <c r="E123" s="214"/>
      <c r="F123" s="215">
        <v>93101.5</v>
      </c>
    </row>
    <row r="124" spans="1:6" s="209" customFormat="1" ht="30" customHeight="1" x14ac:dyDescent="0.3">
      <c r="A124" s="68"/>
      <c r="B124" s="68"/>
      <c r="C124" s="68"/>
      <c r="D124" s="68"/>
      <c r="E124" s="68"/>
      <c r="F124" s="68"/>
    </row>
    <row r="125" spans="1:6" s="209" customFormat="1" ht="30" customHeight="1" x14ac:dyDescent="0.3">
      <c r="A125" s="68"/>
      <c r="B125" s="68"/>
      <c r="C125" s="68"/>
      <c r="D125" s="68"/>
      <c r="E125" s="68"/>
      <c r="F125" s="68"/>
    </row>
    <row r="126" spans="1:6" s="209" customFormat="1" ht="30" customHeight="1" x14ac:dyDescent="0.3"/>
    <row r="127" spans="1:6" s="209" customFormat="1" ht="30" customHeight="1" x14ac:dyDescent="0.3"/>
    <row r="128" spans="1:6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6">
    <mergeCell ref="A122:B122"/>
    <mergeCell ref="A123:E12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9:F39"/>
    <mergeCell ref="I39:J39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00B050"/>
    <pageSetUpPr fitToPage="1"/>
  </sheetPr>
  <dimension ref="A1:J246"/>
  <sheetViews>
    <sheetView topLeftCell="B16" zoomScale="70" zoomScaleNormal="70" workbookViewId="0">
      <selection activeCell="I33" sqref="I33:J33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.5546875" customWidth="1"/>
    <col min="10" max="10" width="11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335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1981</v>
      </c>
    </row>
    <row r="7" spans="1:10" x14ac:dyDescent="0.3">
      <c r="A7" t="s">
        <v>7</v>
      </c>
      <c r="C7" s="24">
        <v>3374.1</v>
      </c>
      <c r="D7" s="23" t="s">
        <v>8</v>
      </c>
      <c r="E7" s="158" t="s">
        <v>9</v>
      </c>
      <c r="F7" s="158"/>
      <c r="G7" s="158"/>
      <c r="I7" s="24">
        <v>5</v>
      </c>
    </row>
    <row r="8" spans="1:10" x14ac:dyDescent="0.3">
      <c r="C8" s="25"/>
      <c r="E8" s="158" t="s">
        <v>10</v>
      </c>
      <c r="F8" s="158"/>
      <c r="G8" s="158"/>
      <c r="I8" s="24">
        <v>70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43191</v>
      </c>
      <c r="J11" s="237">
        <v>43556</v>
      </c>
    </row>
    <row r="12" spans="1:10" x14ac:dyDescent="0.3">
      <c r="A12" t="s">
        <v>12</v>
      </c>
      <c r="G12" t="s">
        <v>13</v>
      </c>
      <c r="H12" s="28"/>
      <c r="I12" s="234">
        <v>21.59</v>
      </c>
      <c r="J12" s="234">
        <v>22.66</v>
      </c>
    </row>
    <row r="13" spans="1:10" x14ac:dyDescent="0.3">
      <c r="H13" s="28"/>
      <c r="I13" s="31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922323.35</v>
      </c>
      <c r="F21" s="152"/>
      <c r="G21" s="152">
        <v>895260.53</v>
      </c>
      <c r="H21" s="152"/>
      <c r="I21" s="147">
        <f>E21-G21</f>
        <v>27062.819999999949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922323.35</v>
      </c>
      <c r="F23" s="147"/>
      <c r="G23" s="147">
        <f>G21+G22</f>
        <v>895260.53</v>
      </c>
      <c r="H23" s="147"/>
      <c r="I23" s="147">
        <f>I21+I22</f>
        <v>27062.819999999949</v>
      </c>
      <c r="J23" s="147"/>
    </row>
    <row r="24" spans="1:10" ht="17.25" customHeight="1" x14ac:dyDescent="0.3">
      <c r="A24" s="33"/>
      <c r="B24" s="34" t="s">
        <v>85</v>
      </c>
      <c r="C24" s="52"/>
      <c r="D24" s="53"/>
      <c r="E24" s="52"/>
      <c r="F24" s="52"/>
      <c r="G24" s="52"/>
      <c r="H24" s="53"/>
      <c r="I24" s="54"/>
      <c r="J24" s="36">
        <v>140654.97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5.15</v>
      </c>
      <c r="H28" s="149"/>
      <c r="I28" s="147">
        <f>G28*$C$7*12</f>
        <v>208519.38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4.41</v>
      </c>
      <c r="H29" s="149"/>
      <c r="I29" s="147">
        <f>G29*$C$7*12</f>
        <v>178557.372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42513.659999999996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4.3899999999999997</v>
      </c>
      <c r="H31" s="146"/>
      <c r="I31" s="147">
        <f t="shared" ref="I31:I37" si="0">G31*$C$7*12</f>
        <v>177747.58799999999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2.29</v>
      </c>
      <c r="H32" s="146"/>
      <c r="I32" s="147">
        <f t="shared" si="0"/>
        <v>92720.268000000011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2.2200000000000002</v>
      </c>
      <c r="H33" s="146"/>
      <c r="I33" s="147">
        <f t="shared" si="0"/>
        <v>89886.024000000005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18625.031999999999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11741.867999999999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8907.6239999999998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71665.884000000005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900884.7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336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536</v>
      </c>
      <c r="B48" s="206" t="s">
        <v>59</v>
      </c>
      <c r="C48" s="207"/>
      <c r="D48" s="207"/>
      <c r="E48" s="208">
        <v>514</v>
      </c>
      <c r="F48" s="207"/>
    </row>
    <row r="49" spans="1:6" s="209" customFormat="1" ht="30" customHeight="1" x14ac:dyDescent="0.3">
      <c r="A49" s="205" t="s">
        <v>452</v>
      </c>
      <c r="B49" s="206" t="s">
        <v>56</v>
      </c>
      <c r="C49" s="207"/>
      <c r="D49" s="208">
        <v>278</v>
      </c>
      <c r="E49" s="207"/>
      <c r="F49" s="207"/>
    </row>
    <row r="50" spans="1:6" s="209" customFormat="1" ht="30" customHeight="1" x14ac:dyDescent="0.3">
      <c r="A50" s="205" t="s">
        <v>803</v>
      </c>
      <c r="B50" s="206" t="s">
        <v>65</v>
      </c>
      <c r="C50" s="207"/>
      <c r="D50" s="208">
        <v>278</v>
      </c>
      <c r="E50" s="207"/>
      <c r="F50" s="207"/>
    </row>
    <row r="51" spans="1:6" s="209" customFormat="1" ht="30" customHeight="1" x14ac:dyDescent="0.3">
      <c r="A51" s="205" t="s">
        <v>537</v>
      </c>
      <c r="B51" s="206" t="s">
        <v>50</v>
      </c>
      <c r="C51" s="207"/>
      <c r="D51" s="207"/>
      <c r="E51" s="208">
        <v>346</v>
      </c>
      <c r="F51" s="207"/>
    </row>
    <row r="52" spans="1:6" s="209" customFormat="1" ht="30" customHeight="1" x14ac:dyDescent="0.3">
      <c r="A52" s="205" t="s">
        <v>647</v>
      </c>
      <c r="B52" s="206" t="s">
        <v>143</v>
      </c>
      <c r="C52" s="207"/>
      <c r="D52" s="207"/>
      <c r="E52" s="208">
        <v>798.8</v>
      </c>
      <c r="F52" s="207"/>
    </row>
    <row r="53" spans="1:6" s="209" customFormat="1" ht="30" customHeight="1" x14ac:dyDescent="0.3">
      <c r="A53" s="205" t="s">
        <v>647</v>
      </c>
      <c r="B53" s="206" t="s">
        <v>57</v>
      </c>
      <c r="C53" s="207"/>
      <c r="D53" s="208">
        <v>278</v>
      </c>
      <c r="E53" s="207"/>
      <c r="F53" s="207"/>
    </row>
    <row r="54" spans="1:6" s="209" customFormat="1" ht="30" customHeight="1" x14ac:dyDescent="0.3">
      <c r="A54" s="205" t="s">
        <v>860</v>
      </c>
      <c r="B54" s="206" t="s">
        <v>155</v>
      </c>
      <c r="C54" s="207"/>
      <c r="D54" s="207"/>
      <c r="E54" s="208">
        <v>885</v>
      </c>
      <c r="F54" s="207"/>
    </row>
    <row r="55" spans="1:6" s="209" customFormat="1" ht="30" customHeight="1" x14ac:dyDescent="0.3">
      <c r="A55" s="205" t="s">
        <v>651</v>
      </c>
      <c r="B55" s="206" t="s">
        <v>49</v>
      </c>
      <c r="C55" s="207"/>
      <c r="D55" s="208">
        <v>197.5</v>
      </c>
      <c r="E55" s="207"/>
      <c r="F55" s="207"/>
    </row>
    <row r="56" spans="1:6" s="209" customFormat="1" ht="30" customHeight="1" x14ac:dyDescent="0.3">
      <c r="A56" s="205" t="s">
        <v>690</v>
      </c>
      <c r="B56" s="206" t="s">
        <v>109</v>
      </c>
      <c r="C56" s="207"/>
      <c r="D56" s="208">
        <v>395</v>
      </c>
      <c r="E56" s="207"/>
      <c r="F56" s="207"/>
    </row>
    <row r="57" spans="1:6" s="209" customFormat="1" ht="30" customHeight="1" x14ac:dyDescent="0.3">
      <c r="A57" s="205" t="s">
        <v>466</v>
      </c>
      <c r="B57" s="206" t="s">
        <v>49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691</v>
      </c>
      <c r="B58" s="206" t="s">
        <v>611</v>
      </c>
      <c r="C58" s="207"/>
      <c r="D58" s="207"/>
      <c r="E58" s="208">
        <v>790</v>
      </c>
      <c r="F58" s="207"/>
    </row>
    <row r="59" spans="1:6" s="209" customFormat="1" ht="30" customHeight="1" x14ac:dyDescent="0.3">
      <c r="A59" s="205" t="s">
        <v>691</v>
      </c>
      <c r="B59" s="206" t="s">
        <v>50</v>
      </c>
      <c r="C59" s="207"/>
      <c r="D59" s="207"/>
      <c r="E59" s="208">
        <v>429</v>
      </c>
      <c r="F59" s="207"/>
    </row>
    <row r="60" spans="1:6" s="209" customFormat="1" ht="30" customHeight="1" x14ac:dyDescent="0.3">
      <c r="A60" s="205" t="s">
        <v>691</v>
      </c>
      <c r="B60" s="206" t="s">
        <v>49</v>
      </c>
      <c r="C60" s="207"/>
      <c r="D60" s="208">
        <v>395</v>
      </c>
      <c r="E60" s="207"/>
      <c r="F60" s="207"/>
    </row>
    <row r="61" spans="1:6" s="209" customFormat="1" ht="30" customHeight="1" x14ac:dyDescent="0.3">
      <c r="A61" s="205" t="s">
        <v>552</v>
      </c>
      <c r="B61" s="206" t="s">
        <v>49</v>
      </c>
      <c r="C61" s="207"/>
      <c r="D61" s="208">
        <v>395</v>
      </c>
      <c r="E61" s="207"/>
      <c r="F61" s="207"/>
    </row>
    <row r="62" spans="1:6" s="209" customFormat="1" ht="30" customHeight="1" x14ac:dyDescent="0.3">
      <c r="A62" s="205" t="s">
        <v>552</v>
      </c>
      <c r="B62" s="206" t="s">
        <v>68</v>
      </c>
      <c r="C62" s="207"/>
      <c r="D62" s="208">
        <v>395</v>
      </c>
      <c r="E62" s="207"/>
      <c r="F62" s="207"/>
    </row>
    <row r="63" spans="1:6" s="209" customFormat="1" ht="30" customHeight="1" x14ac:dyDescent="0.3">
      <c r="A63" s="205" t="s">
        <v>757</v>
      </c>
      <c r="B63" s="206" t="s">
        <v>51</v>
      </c>
      <c r="C63" s="207"/>
      <c r="D63" s="208">
        <v>395</v>
      </c>
      <c r="E63" s="207"/>
      <c r="F63" s="207"/>
    </row>
    <row r="64" spans="1:6" s="209" customFormat="1" ht="30" customHeight="1" x14ac:dyDescent="0.3">
      <c r="A64" s="205" t="s">
        <v>469</v>
      </c>
      <c r="B64" s="206" t="s">
        <v>66</v>
      </c>
      <c r="C64" s="207"/>
      <c r="D64" s="208">
        <v>395</v>
      </c>
      <c r="E64" s="207"/>
      <c r="F64" s="207"/>
    </row>
    <row r="65" spans="1:6" s="209" customFormat="1" ht="30" customHeight="1" x14ac:dyDescent="0.3">
      <c r="A65" s="205" t="s">
        <v>470</v>
      </c>
      <c r="B65" s="206" t="s">
        <v>68</v>
      </c>
      <c r="C65" s="207"/>
      <c r="D65" s="208">
        <v>395</v>
      </c>
      <c r="E65" s="207"/>
      <c r="F65" s="207"/>
    </row>
    <row r="66" spans="1:6" s="209" customFormat="1" ht="30" customHeight="1" x14ac:dyDescent="0.3">
      <c r="A66" s="205" t="s">
        <v>557</v>
      </c>
      <c r="B66" s="206" t="s">
        <v>50</v>
      </c>
      <c r="C66" s="207"/>
      <c r="D66" s="207"/>
      <c r="E66" s="208">
        <v>455</v>
      </c>
      <c r="F66" s="207"/>
    </row>
    <row r="67" spans="1:6" s="209" customFormat="1" ht="30" customHeight="1" x14ac:dyDescent="0.3">
      <c r="A67" s="205" t="s">
        <v>657</v>
      </c>
      <c r="B67" s="206" t="s">
        <v>65</v>
      </c>
      <c r="C67" s="207"/>
      <c r="D67" s="208">
        <v>395</v>
      </c>
      <c r="E67" s="207"/>
      <c r="F67" s="207"/>
    </row>
    <row r="68" spans="1:6" s="209" customFormat="1" ht="30" customHeight="1" x14ac:dyDescent="0.3">
      <c r="A68" s="205" t="s">
        <v>559</v>
      </c>
      <c r="B68" s="206" t="s">
        <v>63</v>
      </c>
      <c r="C68" s="208">
        <v>410</v>
      </c>
      <c r="D68" s="207"/>
      <c r="E68" s="207"/>
      <c r="F68" s="207"/>
    </row>
    <row r="69" spans="1:6" s="209" customFormat="1" ht="30" customHeight="1" x14ac:dyDescent="0.3">
      <c r="A69" s="205" t="s">
        <v>561</v>
      </c>
      <c r="B69" s="206" t="s">
        <v>73</v>
      </c>
      <c r="C69" s="207"/>
      <c r="D69" s="208">
        <v>395</v>
      </c>
      <c r="E69" s="207"/>
      <c r="F69" s="207"/>
    </row>
    <row r="70" spans="1:6" s="209" customFormat="1" ht="30" customHeight="1" x14ac:dyDescent="0.3">
      <c r="A70" s="205" t="s">
        <v>658</v>
      </c>
      <c r="B70" s="206" t="s">
        <v>49</v>
      </c>
      <c r="C70" s="207"/>
      <c r="D70" s="208">
        <v>790</v>
      </c>
      <c r="E70" s="207"/>
      <c r="F70" s="207"/>
    </row>
    <row r="71" spans="1:6" s="209" customFormat="1" ht="30" customHeight="1" x14ac:dyDescent="0.3">
      <c r="A71" s="205" t="s">
        <v>567</v>
      </c>
      <c r="B71" s="206" t="s">
        <v>65</v>
      </c>
      <c r="C71" s="207"/>
      <c r="D71" s="208">
        <v>462</v>
      </c>
      <c r="E71" s="207"/>
      <c r="F71" s="207"/>
    </row>
    <row r="72" spans="1:6" s="209" customFormat="1" ht="30" customHeight="1" x14ac:dyDescent="0.3">
      <c r="A72" s="205" t="s">
        <v>744</v>
      </c>
      <c r="B72" s="206" t="s">
        <v>65</v>
      </c>
      <c r="C72" s="207"/>
      <c r="D72" s="208">
        <v>790</v>
      </c>
      <c r="E72" s="207"/>
      <c r="F72" s="207"/>
    </row>
    <row r="73" spans="1:6" s="209" customFormat="1" ht="30" customHeight="1" x14ac:dyDescent="0.3">
      <c r="A73" s="205" t="s">
        <v>664</v>
      </c>
      <c r="B73" s="206" t="s">
        <v>49</v>
      </c>
      <c r="C73" s="207"/>
      <c r="D73" s="208">
        <v>790</v>
      </c>
      <c r="E73" s="207"/>
      <c r="F73" s="207"/>
    </row>
    <row r="74" spans="1:6" s="209" customFormat="1" ht="30" customHeight="1" x14ac:dyDescent="0.3">
      <c r="A74" s="205" t="s">
        <v>698</v>
      </c>
      <c r="B74" s="206" t="s">
        <v>50</v>
      </c>
      <c r="C74" s="207"/>
      <c r="D74" s="207"/>
      <c r="E74" s="208">
        <v>455</v>
      </c>
      <c r="F74" s="207"/>
    </row>
    <row r="75" spans="1:6" s="209" customFormat="1" ht="30" customHeight="1" x14ac:dyDescent="0.3">
      <c r="A75" s="205" t="s">
        <v>698</v>
      </c>
      <c r="B75" s="206" t="s">
        <v>49</v>
      </c>
      <c r="C75" s="207"/>
      <c r="D75" s="208">
        <v>790</v>
      </c>
      <c r="E75" s="207"/>
      <c r="F75" s="207"/>
    </row>
    <row r="76" spans="1:6" s="209" customFormat="1" ht="30" customHeight="1" x14ac:dyDescent="0.3">
      <c r="A76" s="205" t="s">
        <v>618</v>
      </c>
      <c r="B76" s="206" t="s">
        <v>50</v>
      </c>
      <c r="C76" s="207"/>
      <c r="D76" s="207"/>
      <c r="E76" s="208">
        <v>440</v>
      </c>
      <c r="F76" s="207"/>
    </row>
    <row r="77" spans="1:6" s="209" customFormat="1" ht="30" customHeight="1" x14ac:dyDescent="0.3">
      <c r="A77" s="205" t="s">
        <v>721</v>
      </c>
      <c r="B77" s="206" t="s">
        <v>109</v>
      </c>
      <c r="C77" s="207"/>
      <c r="D77" s="208">
        <v>395</v>
      </c>
      <c r="E77" s="207"/>
      <c r="F77" s="207"/>
    </row>
    <row r="78" spans="1:6" s="209" customFormat="1" ht="30" customHeight="1" x14ac:dyDescent="0.3">
      <c r="A78" s="205" t="s">
        <v>823</v>
      </c>
      <c r="B78" s="206" t="s">
        <v>65</v>
      </c>
      <c r="C78" s="207"/>
      <c r="D78" s="208">
        <v>197.5</v>
      </c>
      <c r="E78" s="207"/>
      <c r="F78" s="207"/>
    </row>
    <row r="79" spans="1:6" s="209" customFormat="1" ht="30" customHeight="1" x14ac:dyDescent="0.3">
      <c r="A79" s="205" t="s">
        <v>792</v>
      </c>
      <c r="B79" s="206" t="s">
        <v>480</v>
      </c>
      <c r="C79" s="207"/>
      <c r="D79" s="210">
        <v>14220</v>
      </c>
      <c r="E79" s="207"/>
      <c r="F79" s="207"/>
    </row>
    <row r="80" spans="1:6" s="209" customFormat="1" ht="30" customHeight="1" x14ac:dyDescent="0.3">
      <c r="A80" s="205" t="s">
        <v>819</v>
      </c>
      <c r="B80" s="206" t="s">
        <v>65</v>
      </c>
      <c r="C80" s="207"/>
      <c r="D80" s="208">
        <v>197.5</v>
      </c>
      <c r="E80" s="207"/>
      <c r="F80" s="207"/>
    </row>
    <row r="81" spans="1:6" s="209" customFormat="1" ht="30" customHeight="1" x14ac:dyDescent="0.3">
      <c r="A81" s="205" t="s">
        <v>725</v>
      </c>
      <c r="B81" s="206" t="s">
        <v>70</v>
      </c>
      <c r="C81" s="207"/>
      <c r="D81" s="208">
        <v>859</v>
      </c>
      <c r="E81" s="207"/>
      <c r="F81" s="207"/>
    </row>
    <row r="82" spans="1:6" s="209" customFormat="1" ht="30" customHeight="1" x14ac:dyDescent="0.3">
      <c r="A82" s="205" t="s">
        <v>715</v>
      </c>
      <c r="B82" s="206" t="s">
        <v>486</v>
      </c>
      <c r="C82" s="207"/>
      <c r="D82" s="208">
        <v>197.5</v>
      </c>
      <c r="E82" s="207"/>
      <c r="F82" s="207"/>
    </row>
    <row r="83" spans="1:6" s="209" customFormat="1" ht="30" customHeight="1" x14ac:dyDescent="0.3">
      <c r="A83" s="205" t="s">
        <v>672</v>
      </c>
      <c r="B83" s="206" t="s">
        <v>50</v>
      </c>
      <c r="C83" s="207"/>
      <c r="D83" s="207"/>
      <c r="E83" s="208">
        <v>425</v>
      </c>
      <c r="F83" s="207"/>
    </row>
    <row r="84" spans="1:6" s="209" customFormat="1" ht="30" customHeight="1" x14ac:dyDescent="0.3">
      <c r="A84" s="205" t="s">
        <v>765</v>
      </c>
      <c r="B84" s="206" t="s">
        <v>65</v>
      </c>
      <c r="C84" s="207"/>
      <c r="D84" s="208">
        <v>395</v>
      </c>
      <c r="E84" s="207"/>
      <c r="F84" s="207"/>
    </row>
    <row r="85" spans="1:6" s="209" customFormat="1" ht="30" customHeight="1" x14ac:dyDescent="0.3">
      <c r="A85" s="205" t="s">
        <v>485</v>
      </c>
      <c r="B85" s="206" t="s">
        <v>66</v>
      </c>
      <c r="C85" s="207"/>
      <c r="D85" s="208">
        <v>395</v>
      </c>
      <c r="E85" s="207"/>
      <c r="F85" s="207"/>
    </row>
    <row r="86" spans="1:6" s="209" customFormat="1" ht="30" customHeight="1" x14ac:dyDescent="0.3">
      <c r="A86" s="205" t="s">
        <v>485</v>
      </c>
      <c r="B86" s="206" t="s">
        <v>861</v>
      </c>
      <c r="C86" s="207"/>
      <c r="D86" s="208">
        <v>395</v>
      </c>
      <c r="E86" s="207"/>
      <c r="F86" s="207"/>
    </row>
    <row r="87" spans="1:6" s="209" customFormat="1" ht="30" customHeight="1" x14ac:dyDescent="0.3">
      <c r="A87" s="205" t="s">
        <v>767</v>
      </c>
      <c r="B87" s="206" t="s">
        <v>486</v>
      </c>
      <c r="C87" s="207"/>
      <c r="D87" s="208">
        <v>197.5</v>
      </c>
      <c r="E87" s="207"/>
      <c r="F87" s="207"/>
    </row>
    <row r="88" spans="1:6" s="209" customFormat="1" ht="30" customHeight="1" x14ac:dyDescent="0.3">
      <c r="A88" s="205" t="s">
        <v>488</v>
      </c>
      <c r="B88" s="206" t="s">
        <v>60</v>
      </c>
      <c r="C88" s="207"/>
      <c r="D88" s="208">
        <v>395</v>
      </c>
      <c r="E88" s="207"/>
      <c r="F88" s="207"/>
    </row>
    <row r="89" spans="1:6" s="209" customFormat="1" ht="30" customHeight="1" x14ac:dyDescent="0.3">
      <c r="A89" s="205" t="s">
        <v>673</v>
      </c>
      <c r="B89" s="206" t="s">
        <v>60</v>
      </c>
      <c r="C89" s="207"/>
      <c r="D89" s="208">
        <v>395</v>
      </c>
      <c r="E89" s="207"/>
      <c r="F89" s="207"/>
    </row>
    <row r="90" spans="1:6" s="209" customFormat="1" ht="30" customHeight="1" x14ac:dyDescent="0.3">
      <c r="A90" s="205" t="s">
        <v>587</v>
      </c>
      <c r="B90" s="206" t="s">
        <v>50</v>
      </c>
      <c r="C90" s="207"/>
      <c r="D90" s="207"/>
      <c r="E90" s="208">
        <v>455</v>
      </c>
      <c r="F90" s="207"/>
    </row>
    <row r="91" spans="1:6" s="209" customFormat="1" ht="30" customHeight="1" x14ac:dyDescent="0.3">
      <c r="A91" s="205" t="s">
        <v>587</v>
      </c>
      <c r="B91" s="206" t="s">
        <v>109</v>
      </c>
      <c r="C91" s="207"/>
      <c r="D91" s="208">
        <v>395</v>
      </c>
      <c r="E91" s="207"/>
      <c r="F91" s="207"/>
    </row>
    <row r="92" spans="1:6" s="209" customFormat="1" ht="30" customHeight="1" x14ac:dyDescent="0.3">
      <c r="A92" s="205" t="s">
        <v>494</v>
      </c>
      <c r="B92" s="206" t="s">
        <v>50</v>
      </c>
      <c r="C92" s="207"/>
      <c r="D92" s="207"/>
      <c r="E92" s="208">
        <v>413</v>
      </c>
      <c r="F92" s="207"/>
    </row>
    <row r="93" spans="1:6" s="209" customFormat="1" ht="30" customHeight="1" x14ac:dyDescent="0.3">
      <c r="A93" s="205" t="s">
        <v>496</v>
      </c>
      <c r="B93" s="206" t="s">
        <v>60</v>
      </c>
      <c r="C93" s="207"/>
      <c r="D93" s="208">
        <v>395</v>
      </c>
      <c r="E93" s="207"/>
      <c r="F93" s="207"/>
    </row>
    <row r="94" spans="1:6" s="209" customFormat="1" ht="30" customHeight="1" x14ac:dyDescent="0.3">
      <c r="A94" s="205" t="s">
        <v>635</v>
      </c>
      <c r="B94" s="206" t="s">
        <v>70</v>
      </c>
      <c r="C94" s="207"/>
      <c r="D94" s="208">
        <v>395</v>
      </c>
      <c r="E94" s="207"/>
      <c r="F94" s="207"/>
    </row>
    <row r="95" spans="1:6" s="209" customFormat="1" ht="30" customHeight="1" x14ac:dyDescent="0.3">
      <c r="A95" s="205" t="s">
        <v>497</v>
      </c>
      <c r="B95" s="206" t="s">
        <v>81</v>
      </c>
      <c r="C95" s="207"/>
      <c r="D95" s="208">
        <v>395</v>
      </c>
      <c r="E95" s="207"/>
      <c r="F95" s="207"/>
    </row>
    <row r="96" spans="1:6" s="209" customFormat="1" ht="30" customHeight="1" x14ac:dyDescent="0.3">
      <c r="A96" s="205" t="s">
        <v>678</v>
      </c>
      <c r="B96" s="206" t="s">
        <v>109</v>
      </c>
      <c r="C96" s="207"/>
      <c r="D96" s="208">
        <v>395</v>
      </c>
      <c r="E96" s="207"/>
      <c r="F96" s="207"/>
    </row>
    <row r="97" spans="1:6" s="209" customFormat="1" ht="30" customHeight="1" x14ac:dyDescent="0.3">
      <c r="A97" s="205" t="s">
        <v>704</v>
      </c>
      <c r="B97" s="206" t="s">
        <v>129</v>
      </c>
      <c r="C97" s="207"/>
      <c r="D97" s="207"/>
      <c r="E97" s="208">
        <v>395</v>
      </c>
      <c r="F97" s="207"/>
    </row>
    <row r="98" spans="1:6" s="209" customFormat="1" ht="30" customHeight="1" x14ac:dyDescent="0.3">
      <c r="A98" s="205" t="s">
        <v>771</v>
      </c>
      <c r="B98" s="206" t="s">
        <v>54</v>
      </c>
      <c r="C98" s="207"/>
      <c r="D98" s="208">
        <v>395</v>
      </c>
      <c r="E98" s="207"/>
      <c r="F98" s="207"/>
    </row>
    <row r="99" spans="1:6" s="209" customFormat="1" ht="30" customHeight="1" x14ac:dyDescent="0.3">
      <c r="A99" s="205" t="s">
        <v>771</v>
      </c>
      <c r="B99" s="206" t="s">
        <v>54</v>
      </c>
      <c r="C99" s="207"/>
      <c r="D99" s="208">
        <v>395</v>
      </c>
      <c r="E99" s="207"/>
      <c r="F99" s="207"/>
    </row>
    <row r="100" spans="1:6" s="209" customFormat="1" ht="30" customHeight="1" x14ac:dyDescent="0.3">
      <c r="A100" s="205" t="s">
        <v>771</v>
      </c>
      <c r="B100" s="206" t="s">
        <v>857</v>
      </c>
      <c r="C100" s="210">
        <v>3317</v>
      </c>
      <c r="D100" s="207"/>
      <c r="E100" s="207"/>
      <c r="F100" s="207"/>
    </row>
    <row r="101" spans="1:6" s="209" customFormat="1" ht="30" customHeight="1" x14ac:dyDescent="0.3">
      <c r="A101" s="205" t="s">
        <v>771</v>
      </c>
      <c r="B101" s="206" t="s">
        <v>89</v>
      </c>
      <c r="C101" s="207"/>
      <c r="D101" s="207"/>
      <c r="E101" s="208">
        <v>899</v>
      </c>
      <c r="F101" s="207"/>
    </row>
    <row r="102" spans="1:6" s="209" customFormat="1" ht="30" customHeight="1" x14ac:dyDescent="0.3">
      <c r="A102" s="205" t="s">
        <v>502</v>
      </c>
      <c r="B102" s="206" t="s">
        <v>77</v>
      </c>
      <c r="C102" s="208">
        <v>410</v>
      </c>
      <c r="D102" s="207"/>
      <c r="E102" s="207"/>
      <c r="F102" s="207"/>
    </row>
    <row r="103" spans="1:6" s="209" customFormat="1" ht="30" customHeight="1" x14ac:dyDescent="0.3">
      <c r="A103" s="205" t="s">
        <v>502</v>
      </c>
      <c r="B103" s="206" t="s">
        <v>682</v>
      </c>
      <c r="C103" s="207"/>
      <c r="D103" s="210">
        <v>3860</v>
      </c>
      <c r="E103" s="207"/>
      <c r="F103" s="207"/>
    </row>
    <row r="104" spans="1:6" s="209" customFormat="1" ht="30" customHeight="1" x14ac:dyDescent="0.3">
      <c r="A104" s="205" t="s">
        <v>504</v>
      </c>
      <c r="B104" s="206" t="s">
        <v>49</v>
      </c>
      <c r="C104" s="207"/>
      <c r="D104" s="208">
        <v>395</v>
      </c>
      <c r="E104" s="207"/>
      <c r="F104" s="207"/>
    </row>
    <row r="105" spans="1:6" s="209" customFormat="1" ht="30" customHeight="1" x14ac:dyDescent="0.3">
      <c r="A105" s="205" t="s">
        <v>862</v>
      </c>
      <c r="B105" s="206" t="s">
        <v>65</v>
      </c>
      <c r="C105" s="207"/>
      <c r="D105" s="208">
        <v>395</v>
      </c>
      <c r="E105" s="207"/>
      <c r="F105" s="207"/>
    </row>
    <row r="106" spans="1:6" s="209" customFormat="1" ht="30" customHeight="1" x14ac:dyDescent="0.3">
      <c r="A106" s="205" t="s">
        <v>508</v>
      </c>
      <c r="B106" s="206" t="s">
        <v>60</v>
      </c>
      <c r="C106" s="207"/>
      <c r="D106" s="208">
        <v>395</v>
      </c>
      <c r="E106" s="207"/>
      <c r="F106" s="207"/>
    </row>
    <row r="107" spans="1:6" s="209" customFormat="1" ht="30" customHeight="1" x14ac:dyDescent="0.3">
      <c r="A107" s="205" t="s">
        <v>594</v>
      </c>
      <c r="B107" s="206" t="s">
        <v>50</v>
      </c>
      <c r="C107" s="207"/>
      <c r="D107" s="207"/>
      <c r="E107" s="208">
        <v>431</v>
      </c>
      <c r="F107" s="207"/>
    </row>
    <row r="108" spans="1:6" s="209" customFormat="1" ht="30" customHeight="1" x14ac:dyDescent="0.3">
      <c r="A108" s="205" t="s">
        <v>511</v>
      </c>
      <c r="B108" s="206" t="s">
        <v>49</v>
      </c>
      <c r="C108" s="207"/>
      <c r="D108" s="208">
        <v>395</v>
      </c>
      <c r="E108" s="207"/>
      <c r="F108" s="207"/>
    </row>
    <row r="109" spans="1:6" s="209" customFormat="1" ht="30" customHeight="1" x14ac:dyDescent="0.3">
      <c r="A109" s="205" t="s">
        <v>595</v>
      </c>
      <c r="B109" s="206" t="s">
        <v>50</v>
      </c>
      <c r="C109" s="207"/>
      <c r="D109" s="207"/>
      <c r="E109" s="208">
        <v>461</v>
      </c>
      <c r="F109" s="207"/>
    </row>
    <row r="110" spans="1:6" s="209" customFormat="1" ht="30" customHeight="1" x14ac:dyDescent="0.3">
      <c r="A110" s="205" t="s">
        <v>729</v>
      </c>
      <c r="B110" s="206" t="s">
        <v>99</v>
      </c>
      <c r="C110" s="208">
        <v>884.5</v>
      </c>
      <c r="D110" s="207"/>
      <c r="E110" s="207"/>
      <c r="F110" s="207"/>
    </row>
    <row r="111" spans="1:6" s="209" customFormat="1" ht="30" customHeight="1" x14ac:dyDescent="0.3">
      <c r="A111" s="205" t="s">
        <v>729</v>
      </c>
      <c r="B111" s="206" t="s">
        <v>49</v>
      </c>
      <c r="C111" s="207"/>
      <c r="D111" s="208">
        <v>395</v>
      </c>
      <c r="E111" s="207"/>
      <c r="F111" s="207"/>
    </row>
    <row r="112" spans="1:6" s="209" customFormat="1" ht="30" customHeight="1" x14ac:dyDescent="0.3">
      <c r="A112" s="205" t="s">
        <v>597</v>
      </c>
      <c r="B112" s="206" t="s">
        <v>89</v>
      </c>
      <c r="C112" s="207"/>
      <c r="D112" s="207"/>
      <c r="E112" s="208">
        <v>790</v>
      </c>
      <c r="F112" s="207"/>
    </row>
    <row r="113" spans="1:6" s="209" customFormat="1" ht="30" customHeight="1" x14ac:dyDescent="0.3">
      <c r="A113" s="205" t="s">
        <v>597</v>
      </c>
      <c r="B113" s="206" t="s">
        <v>50</v>
      </c>
      <c r="C113" s="207"/>
      <c r="D113" s="207"/>
      <c r="E113" s="208">
        <v>406</v>
      </c>
      <c r="F113" s="207"/>
    </row>
    <row r="114" spans="1:6" s="209" customFormat="1" ht="30" customHeight="1" x14ac:dyDescent="0.3">
      <c r="A114" s="205" t="s">
        <v>522</v>
      </c>
      <c r="B114" s="206" t="s">
        <v>66</v>
      </c>
      <c r="C114" s="207"/>
      <c r="D114" s="208">
        <v>395</v>
      </c>
      <c r="E114" s="207"/>
      <c r="F114" s="207"/>
    </row>
    <row r="115" spans="1:6" s="209" customFormat="1" ht="30" customHeight="1" x14ac:dyDescent="0.3">
      <c r="A115" s="205" t="s">
        <v>752</v>
      </c>
      <c r="B115" s="206" t="s">
        <v>60</v>
      </c>
      <c r="C115" s="207"/>
      <c r="D115" s="208">
        <v>395</v>
      </c>
      <c r="E115" s="207"/>
      <c r="F115" s="207"/>
    </row>
    <row r="116" spans="1:6" s="209" customFormat="1" ht="30" customHeight="1" x14ac:dyDescent="0.3">
      <c r="A116" s="205" t="s">
        <v>809</v>
      </c>
      <c r="B116" s="206" t="s">
        <v>70</v>
      </c>
      <c r="C116" s="207"/>
      <c r="D116" s="210">
        <v>2978</v>
      </c>
      <c r="E116" s="207"/>
      <c r="F116" s="207"/>
    </row>
    <row r="117" spans="1:6" s="209" customFormat="1" ht="30" customHeight="1" x14ac:dyDescent="0.3">
      <c r="A117" s="205" t="s">
        <v>523</v>
      </c>
      <c r="B117" s="206" t="s">
        <v>50</v>
      </c>
      <c r="C117" s="207"/>
      <c r="D117" s="207"/>
      <c r="E117" s="208">
        <v>425</v>
      </c>
      <c r="F117" s="207"/>
    </row>
    <row r="118" spans="1:6" s="209" customFormat="1" ht="30" customHeight="1" x14ac:dyDescent="0.3">
      <c r="A118" s="205" t="s">
        <v>523</v>
      </c>
      <c r="B118" s="206" t="s">
        <v>49</v>
      </c>
      <c r="C118" s="207"/>
      <c r="D118" s="208">
        <v>395</v>
      </c>
      <c r="E118" s="207"/>
      <c r="F118" s="207"/>
    </row>
    <row r="119" spans="1:6" s="209" customFormat="1" ht="30" customHeight="1" x14ac:dyDescent="0.3">
      <c r="A119" s="205" t="s">
        <v>524</v>
      </c>
      <c r="B119" s="206" t="s">
        <v>76</v>
      </c>
      <c r="C119" s="210">
        <v>1665</v>
      </c>
      <c r="D119" s="207"/>
      <c r="E119" s="207"/>
      <c r="F119" s="207"/>
    </row>
    <row r="120" spans="1:6" s="209" customFormat="1" ht="30" customHeight="1" x14ac:dyDescent="0.3">
      <c r="A120" s="205" t="s">
        <v>601</v>
      </c>
      <c r="B120" s="206" t="s">
        <v>113</v>
      </c>
      <c r="C120" s="207"/>
      <c r="D120" s="207"/>
      <c r="E120" s="208">
        <v>516</v>
      </c>
      <c r="F120" s="207"/>
    </row>
    <row r="121" spans="1:6" s="209" customFormat="1" ht="30" customHeight="1" x14ac:dyDescent="0.3">
      <c r="A121" s="205" t="s">
        <v>601</v>
      </c>
      <c r="B121" s="206" t="s">
        <v>66</v>
      </c>
      <c r="C121" s="207"/>
      <c r="D121" s="208">
        <v>395</v>
      </c>
      <c r="E121" s="207"/>
      <c r="F121" s="207"/>
    </row>
    <row r="122" spans="1:6" s="209" customFormat="1" ht="30" customHeight="1" x14ac:dyDescent="0.3">
      <c r="A122" s="205" t="s">
        <v>602</v>
      </c>
      <c r="B122" s="206" t="s">
        <v>49</v>
      </c>
      <c r="C122" s="207"/>
      <c r="D122" s="208">
        <v>395</v>
      </c>
      <c r="E122" s="207"/>
      <c r="F122" s="207"/>
    </row>
    <row r="123" spans="1:6" s="209" customFormat="1" ht="30" customHeight="1" x14ac:dyDescent="0.3">
      <c r="A123" s="205" t="s">
        <v>782</v>
      </c>
      <c r="B123" s="206" t="s">
        <v>50</v>
      </c>
      <c r="C123" s="207"/>
      <c r="D123" s="207"/>
      <c r="E123" s="208">
        <v>519</v>
      </c>
      <c r="F123" s="207"/>
    </row>
    <row r="124" spans="1:6" s="209" customFormat="1" ht="30" customHeight="1" thickBot="1" x14ac:dyDescent="0.35">
      <c r="A124" s="205" t="s">
        <v>534</v>
      </c>
      <c r="B124" s="206" t="s">
        <v>50</v>
      </c>
      <c r="C124" s="207"/>
      <c r="D124" s="207"/>
      <c r="E124" s="208">
        <v>549</v>
      </c>
      <c r="F124" s="207"/>
    </row>
    <row r="125" spans="1:6" s="209" customFormat="1" ht="30" customHeight="1" x14ac:dyDescent="0.3">
      <c r="A125" s="211" t="s">
        <v>82</v>
      </c>
      <c r="B125" s="211"/>
      <c r="C125" s="212">
        <v>6686.5</v>
      </c>
      <c r="D125" s="212">
        <v>40395.5</v>
      </c>
      <c r="E125" s="212">
        <v>11796.8</v>
      </c>
      <c r="F125" s="213"/>
    </row>
    <row r="126" spans="1:6" s="209" customFormat="1" ht="30" customHeight="1" x14ac:dyDescent="0.3">
      <c r="A126" s="214" t="s">
        <v>21</v>
      </c>
      <c r="B126" s="214"/>
      <c r="C126" s="214"/>
      <c r="D126" s="214"/>
      <c r="E126" s="214"/>
      <c r="F126" s="215">
        <v>58878.8</v>
      </c>
    </row>
    <row r="127" spans="1:6" s="209" customFormat="1" ht="30" customHeight="1" x14ac:dyDescent="0.3">
      <c r="A127" s="68"/>
      <c r="B127" s="68"/>
      <c r="C127" s="68"/>
      <c r="D127" s="68"/>
      <c r="E127" s="68"/>
      <c r="F127" s="68"/>
    </row>
    <row r="128" spans="1:6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25:B125"/>
    <mergeCell ref="A126:E12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00B050"/>
    <pageSetUpPr fitToPage="1"/>
  </sheetPr>
  <dimension ref="A1:J246"/>
  <sheetViews>
    <sheetView topLeftCell="B6" zoomScale="70" zoomScaleNormal="70" workbookViewId="0">
      <selection activeCell="B35" sqref="B35:E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337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323.39999999999998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45153.16</v>
      </c>
      <c r="F21" s="152"/>
      <c r="G21" s="152">
        <v>38321.160000000003</v>
      </c>
      <c r="H21" s="152"/>
      <c r="I21" s="147">
        <f>E21-G21</f>
        <v>6832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45153.16</v>
      </c>
      <c r="F23" s="147"/>
      <c r="G23" s="147">
        <f>G21+G22</f>
        <v>38321.160000000003</v>
      </c>
      <c r="H23" s="147"/>
      <c r="I23" s="147">
        <f>I21+I22</f>
        <v>6832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28772.58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19171.152000000002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5782.3919999999998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4074.84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3841.9920000000002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1785.1680000000001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1125.4319999999998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853.77599999999995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6869.0159999999996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43503.767999999996</v>
      </c>
      <c r="J38" s="147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338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x14ac:dyDescent="0.3">
      <c r="A46" s="39"/>
      <c r="B46" s="39"/>
      <c r="C46" s="39"/>
      <c r="D46" s="39"/>
      <c r="E46" s="39"/>
      <c r="F46" s="39"/>
    </row>
    <row r="47" spans="1:10" ht="30.6" x14ac:dyDescent="0.3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743</v>
      </c>
      <c r="B48" s="206" t="s">
        <v>400</v>
      </c>
      <c r="C48" s="207"/>
      <c r="D48" s="207"/>
      <c r="E48" s="208">
        <v>395</v>
      </c>
      <c r="F48" s="207"/>
    </row>
    <row r="49" spans="1:6" s="209" customFormat="1" ht="30" customHeight="1" x14ac:dyDescent="0.3">
      <c r="A49" s="205" t="s">
        <v>559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669</v>
      </c>
      <c r="B50" s="206" t="s">
        <v>863</v>
      </c>
      <c r="C50" s="208">
        <v>435</v>
      </c>
      <c r="D50" s="207"/>
      <c r="E50" s="207"/>
      <c r="F50" s="207"/>
    </row>
    <row r="51" spans="1:6" s="209" customFormat="1" ht="30" customHeight="1" x14ac:dyDescent="0.3">
      <c r="A51" s="205" t="s">
        <v>502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1050</v>
      </c>
      <c r="D52" s="213"/>
      <c r="E52" s="216">
        <v>395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1445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1:F41"/>
    <mergeCell ref="A52:B52"/>
    <mergeCell ref="A53:E53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  <pageSetUpPr fitToPage="1"/>
  </sheetPr>
  <dimension ref="A1:J246"/>
  <sheetViews>
    <sheetView topLeftCell="B2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339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318.7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44554.16</v>
      </c>
      <c r="F21" s="152"/>
      <c r="G21" s="152">
        <v>43900.79</v>
      </c>
      <c r="H21" s="152"/>
      <c r="I21" s="147">
        <f>E21-G21</f>
        <v>653.37000000000262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44554.16</v>
      </c>
      <c r="F23" s="147"/>
      <c r="G23" s="147">
        <f>G21+G22</f>
        <v>43900.79</v>
      </c>
      <c r="H23" s="147"/>
      <c r="I23" s="147">
        <f>I21+I22</f>
        <v>653.37000000000262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467.82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18892.536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5698.3559999999998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4015.62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3786.1559999999999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1759.2240000000002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1109.0759999999998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841.36800000000005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6769.1879999999992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42871.524000000005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340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743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559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576</v>
      </c>
      <c r="B49" s="206" t="s">
        <v>311</v>
      </c>
      <c r="C49" s="210">
        <v>3160</v>
      </c>
      <c r="D49" s="207"/>
      <c r="E49" s="207"/>
      <c r="F49" s="207"/>
    </row>
    <row r="50" spans="1:6" s="209" customFormat="1" ht="30" customHeight="1" x14ac:dyDescent="0.3">
      <c r="A50" s="205" t="s">
        <v>667</v>
      </c>
      <c r="B50" s="206" t="s">
        <v>92</v>
      </c>
      <c r="C50" s="207"/>
      <c r="D50" s="208">
        <v>974</v>
      </c>
      <c r="E50" s="207"/>
      <c r="F50" s="207"/>
    </row>
    <row r="51" spans="1:6" s="209" customFormat="1" ht="30" customHeight="1" x14ac:dyDescent="0.3">
      <c r="A51" s="205" t="s">
        <v>668</v>
      </c>
      <c r="B51" s="206" t="s">
        <v>620</v>
      </c>
      <c r="C51" s="210">
        <v>3236</v>
      </c>
      <c r="D51" s="207"/>
      <c r="E51" s="207"/>
      <c r="F51" s="207"/>
    </row>
    <row r="52" spans="1:6" s="209" customFormat="1" ht="30" customHeight="1" x14ac:dyDescent="0.3">
      <c r="A52" s="205" t="s">
        <v>699</v>
      </c>
      <c r="B52" s="206" t="s">
        <v>129</v>
      </c>
      <c r="C52" s="207"/>
      <c r="D52" s="207"/>
      <c r="E52" s="208">
        <v>592.5</v>
      </c>
      <c r="F52" s="207"/>
    </row>
    <row r="53" spans="1:6" s="209" customFormat="1" ht="30" customHeight="1" x14ac:dyDescent="0.3">
      <c r="A53" s="205" t="s">
        <v>629</v>
      </c>
      <c r="B53" s="206" t="s">
        <v>113</v>
      </c>
      <c r="C53" s="207"/>
      <c r="D53" s="207"/>
      <c r="E53" s="208">
        <v>395</v>
      </c>
      <c r="F53" s="207"/>
    </row>
    <row r="54" spans="1:6" s="209" customFormat="1" ht="30" customHeight="1" thickBot="1" x14ac:dyDescent="0.35">
      <c r="A54" s="205" t="s">
        <v>502</v>
      </c>
      <c r="B54" s="206" t="s">
        <v>77</v>
      </c>
      <c r="C54" s="208">
        <v>410</v>
      </c>
      <c r="D54" s="207"/>
      <c r="E54" s="207"/>
      <c r="F54" s="207"/>
    </row>
    <row r="55" spans="1:6" s="209" customFormat="1" ht="30" customHeight="1" x14ac:dyDescent="0.3">
      <c r="A55" s="221" t="s">
        <v>82</v>
      </c>
      <c r="B55" s="222"/>
      <c r="C55" s="212">
        <v>7011</v>
      </c>
      <c r="D55" s="216">
        <v>974</v>
      </c>
      <c r="E55" s="212">
        <v>1382.5</v>
      </c>
      <c r="F55" s="213"/>
    </row>
    <row r="56" spans="1:6" s="209" customFormat="1" ht="30" customHeight="1" x14ac:dyDescent="0.3">
      <c r="A56" s="223" t="s">
        <v>21</v>
      </c>
      <c r="B56" s="224"/>
      <c r="C56" s="224"/>
      <c r="D56" s="224"/>
      <c r="E56" s="225"/>
      <c r="F56" s="215">
        <v>9367.5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  <pageSetUpPr fitToPage="1"/>
  </sheetPr>
  <dimension ref="A1:J246"/>
  <sheetViews>
    <sheetView topLeftCell="B10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341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1964</v>
      </c>
    </row>
    <row r="7" spans="1:10" x14ac:dyDescent="0.3">
      <c r="A7" t="s">
        <v>7</v>
      </c>
      <c r="C7" s="24">
        <v>318.7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44554.3</v>
      </c>
      <c r="F21" s="152"/>
      <c r="G21" s="152">
        <v>52157.87</v>
      </c>
      <c r="H21" s="152"/>
      <c r="I21" s="147">
        <f>E21-G21</f>
        <v>-7603.57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44554.3</v>
      </c>
      <c r="F23" s="147"/>
      <c r="G23" s="147">
        <f>G21+G22</f>
        <v>52157.87</v>
      </c>
      <c r="H23" s="147"/>
      <c r="I23" s="147">
        <f>I21+I22</f>
        <v>-7603.57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24160.85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20"/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18892.536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>G29*$C$7*12</f>
        <v>5698.3559999999998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4015.62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0.99</v>
      </c>
      <c r="H31" s="146"/>
      <c r="I31" s="147">
        <f t="shared" ref="I31:I37" si="0">G31*$C$7*12</f>
        <v>3786.1559999999999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1759.2240000000002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1109.0759999999998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841.36800000000005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6769.1879999999992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42871.524000000005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59" t="s">
        <v>40</v>
      </c>
      <c r="B40" s="159"/>
      <c r="C40" s="159"/>
      <c r="D40" s="159"/>
      <c r="E40" s="159"/>
      <c r="F40" s="159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342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42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64</v>
      </c>
      <c r="B47" s="45" t="s">
        <v>63</v>
      </c>
      <c r="C47" s="47">
        <v>128.5</v>
      </c>
      <c r="D47" s="46"/>
      <c r="E47" s="46"/>
      <c r="F47" s="46"/>
    </row>
    <row r="48" spans="1:10" s="209" customFormat="1" ht="30" customHeight="1" x14ac:dyDescent="0.3">
      <c r="A48" s="205" t="s">
        <v>116</v>
      </c>
      <c r="B48" s="206" t="s">
        <v>132</v>
      </c>
      <c r="C48" s="207"/>
      <c r="D48" s="207"/>
      <c r="E48" s="208">
        <v>257</v>
      </c>
      <c r="F48" s="207"/>
    </row>
    <row r="49" spans="1:6" s="209" customFormat="1" ht="30" customHeight="1" x14ac:dyDescent="0.3">
      <c r="A49" s="205" t="s">
        <v>79</v>
      </c>
      <c r="B49" s="206" t="s">
        <v>77</v>
      </c>
      <c r="C49" s="208">
        <v>128.5</v>
      </c>
      <c r="D49" s="207"/>
      <c r="E49" s="207"/>
      <c r="F49" s="207"/>
    </row>
    <row r="50" spans="1:6" s="209" customFormat="1" ht="30" customHeight="1" x14ac:dyDescent="0.3">
      <c r="A50" s="205" t="s">
        <v>121</v>
      </c>
      <c r="B50" s="206" t="s">
        <v>325</v>
      </c>
      <c r="C50" s="210">
        <v>6968</v>
      </c>
      <c r="D50" s="207"/>
      <c r="E50" s="207"/>
      <c r="F50" s="207"/>
    </row>
    <row r="51" spans="1:6" s="209" customFormat="1" ht="30" customHeight="1" x14ac:dyDescent="0.3">
      <c r="A51" s="205" t="s">
        <v>184</v>
      </c>
      <c r="B51" s="206" t="s">
        <v>218</v>
      </c>
      <c r="C51" s="208">
        <v>293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7518</v>
      </c>
      <c r="D52" s="213"/>
      <c r="E52" s="216">
        <v>257</v>
      </c>
      <c r="F52" s="213"/>
    </row>
    <row r="53" spans="1:6" s="209" customFormat="1" ht="30" customHeight="1" x14ac:dyDescent="0.3">
      <c r="A53" s="218" t="s">
        <v>21</v>
      </c>
      <c r="B53" s="218"/>
      <c r="C53" s="218"/>
      <c r="D53" s="218"/>
      <c r="E53" s="218"/>
      <c r="F53" s="219">
        <v>7775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2:B52"/>
    <mergeCell ref="A53:E53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00B050"/>
    <pageSetUpPr fitToPage="1"/>
  </sheetPr>
  <dimension ref="A1:J246"/>
  <sheetViews>
    <sheetView topLeftCell="B1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343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319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34975.24</v>
      </c>
      <c r="F21" s="152"/>
      <c r="G21" s="152">
        <v>31224.69</v>
      </c>
      <c r="H21" s="152"/>
      <c r="I21" s="147">
        <f>E21-G21</f>
        <v>3750.5499999999993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34975.24</v>
      </c>
      <c r="F23" s="147"/>
      <c r="G23" s="147">
        <f>G21+G22</f>
        <v>31224.69</v>
      </c>
      <c r="H23" s="147"/>
      <c r="I23" s="147">
        <f>I21+I22</f>
        <v>3750.5499999999993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21540.36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18221.28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4019.3999999999996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382.8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1760.88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1110.1199999999999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842.16000000000008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6775.5599999999995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33112.199999999997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344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743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559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thickBot="1" x14ac:dyDescent="0.35">
      <c r="A49" s="205" t="s">
        <v>502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6">
        <v>395</v>
      </c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1010</v>
      </c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0:B50"/>
    <mergeCell ref="A51:E51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246"/>
  <sheetViews>
    <sheetView topLeftCell="A14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7" width="8.6640625" customWidth="1"/>
    <col min="8" max="8" width="4.109375" customWidth="1"/>
    <col min="9" max="9" width="8.6640625" customWidth="1"/>
    <col min="10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156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1970</v>
      </c>
    </row>
    <row r="7" spans="1:10" x14ac:dyDescent="0.3">
      <c r="A7" t="s">
        <v>7</v>
      </c>
      <c r="C7" s="24">
        <v>494.4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46">
        <v>43709</v>
      </c>
    </row>
    <row r="12" spans="1:10" x14ac:dyDescent="0.3">
      <c r="A12" t="s">
        <v>12</v>
      </c>
      <c r="G12" t="s">
        <v>13</v>
      </c>
      <c r="H12" s="28"/>
      <c r="I12" s="235">
        <v>8.4</v>
      </c>
      <c r="J12" s="234">
        <v>8.82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54532.34</v>
      </c>
      <c r="F21" s="152"/>
      <c r="G21" s="152">
        <v>61769.08</v>
      </c>
      <c r="H21" s="152"/>
      <c r="I21" s="147">
        <f>E21-G21</f>
        <v>-7236.7400000000052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54532.34</v>
      </c>
      <c r="F23" s="147"/>
      <c r="G23" s="147">
        <f>G21+G22</f>
        <v>61769.08</v>
      </c>
      <c r="H23" s="147"/>
      <c r="I23" s="147">
        <f>I21+I22</f>
        <v>-7236.7400000000052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8047.22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4.3099999999999996</v>
      </c>
      <c r="H28" s="149"/>
      <c r="I28" s="147">
        <f>G28*$C$7*12</f>
        <v>25570.367999999995</v>
      </c>
      <c r="J28" s="147"/>
    </row>
    <row r="29" spans="1:10" ht="45" customHeight="1" x14ac:dyDescent="0.3">
      <c r="A29" s="38">
        <v>2</v>
      </c>
      <c r="B29" s="145" t="s">
        <v>157</v>
      </c>
      <c r="C29" s="145"/>
      <c r="D29" s="145"/>
      <c r="E29" s="145"/>
      <c r="F29" s="33" t="s">
        <v>13</v>
      </c>
      <c r="G29" s="149">
        <v>0.45</v>
      </c>
      <c r="H29" s="149"/>
      <c r="I29" s="147">
        <f>G29*$C$7*12</f>
        <v>2669.7599999999998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6229.4400000000005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593.28</v>
      </c>
      <c r="J31" s="147"/>
    </row>
    <row r="32" spans="1:10" ht="25.05" customHeight="1" x14ac:dyDescent="0.3">
      <c r="A32" s="38">
        <v>5</v>
      </c>
      <c r="B32" s="249" t="s">
        <v>32</v>
      </c>
      <c r="C32" s="250"/>
      <c r="D32" s="250"/>
      <c r="E32" s="251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2729.0880000000002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1720.5119999999997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1305.2159999999999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10501.056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51318.720000000001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55"/>
      <c r="B40" s="55"/>
      <c r="C40" s="55"/>
      <c r="D40" s="55"/>
      <c r="E40" s="55"/>
      <c r="F40" s="55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158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51.6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691</v>
      </c>
      <c r="B48" s="206" t="s">
        <v>62</v>
      </c>
      <c r="C48" s="208">
        <v>790</v>
      </c>
      <c r="D48" s="207"/>
      <c r="E48" s="207"/>
      <c r="F48" s="207"/>
    </row>
    <row r="49" spans="1:6" s="209" customFormat="1" ht="30" customHeight="1" x14ac:dyDescent="0.3">
      <c r="A49" s="205" t="s">
        <v>558</v>
      </c>
      <c r="B49" s="206" t="s">
        <v>63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567</v>
      </c>
      <c r="B50" s="206" t="s">
        <v>218</v>
      </c>
      <c r="C50" s="210">
        <v>3325</v>
      </c>
      <c r="D50" s="207"/>
      <c r="E50" s="207"/>
      <c r="F50" s="207"/>
    </row>
    <row r="51" spans="1:6" s="209" customFormat="1" ht="30" customHeight="1" x14ac:dyDescent="0.3">
      <c r="A51" s="205" t="s">
        <v>666</v>
      </c>
      <c r="B51" s="206" t="s">
        <v>97</v>
      </c>
      <c r="C51" s="210">
        <v>1399.5</v>
      </c>
      <c r="D51" s="207"/>
      <c r="E51" s="207"/>
      <c r="F51" s="207"/>
    </row>
    <row r="52" spans="1:6" s="209" customFormat="1" ht="30" customHeight="1" x14ac:dyDescent="0.3">
      <c r="A52" s="205" t="s">
        <v>501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05" t="s">
        <v>502</v>
      </c>
      <c r="B53" s="206" t="s">
        <v>425</v>
      </c>
      <c r="C53" s="208">
        <v>690</v>
      </c>
      <c r="D53" s="207"/>
      <c r="E53" s="207"/>
      <c r="F53" s="207"/>
    </row>
    <row r="54" spans="1:6" s="209" customFormat="1" ht="30" customHeight="1" thickBot="1" x14ac:dyDescent="0.35">
      <c r="A54" s="205" t="s">
        <v>519</v>
      </c>
      <c r="B54" s="206" t="s">
        <v>136</v>
      </c>
      <c r="C54" s="208">
        <v>483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2">
        <v>7507.5</v>
      </c>
      <c r="D55" s="213"/>
      <c r="E55" s="213"/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7507.5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1:F41"/>
    <mergeCell ref="A55:B55"/>
    <mergeCell ref="A56:E5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00B050"/>
    <pageSetUpPr fitToPage="1"/>
  </sheetPr>
  <dimension ref="A1:J246"/>
  <sheetViews>
    <sheetView topLeftCell="B4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346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1958</v>
      </c>
    </row>
    <row r="7" spans="1:10" x14ac:dyDescent="0.3">
      <c r="A7" t="s">
        <v>7</v>
      </c>
      <c r="C7" s="24">
        <v>323.8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35560.019999999997</v>
      </c>
      <c r="F21" s="152"/>
      <c r="G21" s="152">
        <v>32108.37</v>
      </c>
      <c r="H21" s="152"/>
      <c r="I21" s="147">
        <f>E21-G21</f>
        <v>3451.6499999999978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35560.019999999997</v>
      </c>
      <c r="F23" s="147"/>
      <c r="G23" s="147">
        <f>G21+G22</f>
        <v>32108.37</v>
      </c>
      <c r="H23" s="147"/>
      <c r="I23" s="147">
        <f>I21+I22</f>
        <v>3451.6499999999978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21976.84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18495.455999999998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4079.88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388.56000000000006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1787.3760000000002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1126.8240000000001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854.83200000000011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6877.5119999999997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33610.44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347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539</v>
      </c>
      <c r="B47" s="45" t="s">
        <v>311</v>
      </c>
      <c r="C47" s="48">
        <v>3160</v>
      </c>
      <c r="D47" s="46"/>
      <c r="E47" s="46"/>
      <c r="F47" s="46"/>
    </row>
    <row r="48" spans="1:10" s="209" customFormat="1" ht="30" customHeight="1" x14ac:dyDescent="0.3">
      <c r="A48" s="205" t="s">
        <v>542</v>
      </c>
      <c r="B48" s="206" t="s">
        <v>50</v>
      </c>
      <c r="C48" s="207"/>
      <c r="D48" s="207"/>
      <c r="E48" s="208">
        <v>412</v>
      </c>
      <c r="F48" s="207"/>
    </row>
    <row r="49" spans="1:6" s="209" customFormat="1" ht="30" customHeight="1" x14ac:dyDescent="0.3">
      <c r="A49" s="205" t="s">
        <v>547</v>
      </c>
      <c r="B49" s="206" t="s">
        <v>143</v>
      </c>
      <c r="C49" s="207"/>
      <c r="D49" s="207"/>
      <c r="E49" s="210">
        <v>1079</v>
      </c>
      <c r="F49" s="207"/>
    </row>
    <row r="50" spans="1:6" s="209" customFormat="1" ht="30" customHeight="1" x14ac:dyDescent="0.3">
      <c r="A50" s="205" t="s">
        <v>743</v>
      </c>
      <c r="B50" s="206" t="s">
        <v>400</v>
      </c>
      <c r="C50" s="207"/>
      <c r="D50" s="207"/>
      <c r="E50" s="208">
        <v>395</v>
      </c>
      <c r="F50" s="207"/>
    </row>
    <row r="51" spans="1:6" s="209" customFormat="1" ht="30" customHeight="1" x14ac:dyDescent="0.3">
      <c r="A51" s="205" t="s">
        <v>469</v>
      </c>
      <c r="B51" s="206" t="s">
        <v>122</v>
      </c>
      <c r="C51" s="207"/>
      <c r="D51" s="207"/>
      <c r="E51" s="208">
        <v>395</v>
      </c>
      <c r="F51" s="207"/>
    </row>
    <row r="52" spans="1:6" s="209" customFormat="1" ht="30" customHeight="1" x14ac:dyDescent="0.3">
      <c r="A52" s="205" t="s">
        <v>559</v>
      </c>
      <c r="B52" s="206" t="s">
        <v>63</v>
      </c>
      <c r="C52" s="208">
        <v>205</v>
      </c>
      <c r="D52" s="207"/>
      <c r="E52" s="207"/>
      <c r="F52" s="207"/>
    </row>
    <row r="53" spans="1:6" s="209" customFormat="1" ht="30" customHeight="1" x14ac:dyDescent="0.3">
      <c r="A53" s="205" t="s">
        <v>698</v>
      </c>
      <c r="B53" s="206" t="s">
        <v>115</v>
      </c>
      <c r="C53" s="210">
        <v>8114</v>
      </c>
      <c r="D53" s="207"/>
      <c r="E53" s="207"/>
      <c r="F53" s="207"/>
    </row>
    <row r="54" spans="1:6" s="209" customFormat="1" ht="30" customHeight="1" x14ac:dyDescent="0.3">
      <c r="A54" s="205" t="s">
        <v>502</v>
      </c>
      <c r="B54" s="206" t="s">
        <v>77</v>
      </c>
      <c r="C54" s="208">
        <v>410</v>
      </c>
      <c r="D54" s="207"/>
      <c r="E54" s="207"/>
      <c r="F54" s="207"/>
    </row>
    <row r="55" spans="1:6" s="209" customFormat="1" ht="30" customHeight="1" x14ac:dyDescent="0.3">
      <c r="A55" s="205" t="s">
        <v>510</v>
      </c>
      <c r="B55" s="206" t="s">
        <v>115</v>
      </c>
      <c r="C55" s="210">
        <v>1672.6</v>
      </c>
      <c r="D55" s="207"/>
      <c r="E55" s="207"/>
      <c r="F55" s="207"/>
    </row>
    <row r="56" spans="1:6" s="209" customFormat="1" ht="30" customHeight="1" x14ac:dyDescent="0.3">
      <c r="A56" s="211" t="s">
        <v>82</v>
      </c>
      <c r="B56" s="211"/>
      <c r="C56" s="212">
        <v>13561.6</v>
      </c>
      <c r="D56" s="213"/>
      <c r="E56" s="212">
        <v>2281</v>
      </c>
      <c r="F56" s="213"/>
    </row>
    <row r="57" spans="1:6" s="209" customFormat="1" ht="30" customHeight="1" x14ac:dyDescent="0.3">
      <c r="A57" s="214" t="s">
        <v>21</v>
      </c>
      <c r="B57" s="214"/>
      <c r="C57" s="214"/>
      <c r="D57" s="214"/>
      <c r="E57" s="214"/>
      <c r="F57" s="215">
        <v>15842.6</v>
      </c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>
      <c r="A59" s="68"/>
      <c r="B59" s="68"/>
      <c r="C59" s="68"/>
      <c r="D59" s="68"/>
      <c r="E59" s="68"/>
      <c r="F59" s="68"/>
    </row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6:B56"/>
    <mergeCell ref="A57:E57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00B050"/>
    <pageSetUpPr fitToPage="1"/>
  </sheetPr>
  <dimension ref="A1:J246"/>
  <sheetViews>
    <sheetView topLeftCell="B3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0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349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324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35581.94</v>
      </c>
      <c r="F21" s="152"/>
      <c r="G21" s="152">
        <v>35116.14</v>
      </c>
      <c r="H21" s="152"/>
      <c r="I21" s="147">
        <f>E21-G21</f>
        <v>465.80000000000291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35581.94</v>
      </c>
      <c r="F23" s="147"/>
      <c r="G23" s="147">
        <f>G21+G22</f>
        <v>35116.14</v>
      </c>
      <c r="H23" s="147"/>
      <c r="I23" s="147">
        <f>I21+I22</f>
        <v>465.80000000000291</v>
      </c>
      <c r="J23" s="147"/>
    </row>
    <row r="24" spans="1:10" ht="18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2203.46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18506.88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4082.3999999999996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388.79999999999995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1788.4800000000002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1127.52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855.36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6881.76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33631.199999999997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350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464</v>
      </c>
      <c r="B46" s="45" t="s">
        <v>254</v>
      </c>
      <c r="C46" s="48">
        <v>1637</v>
      </c>
      <c r="D46" s="46"/>
      <c r="E46" s="46"/>
      <c r="F46" s="46"/>
    </row>
    <row r="47" spans="1:10" x14ac:dyDescent="0.3">
      <c r="A47" s="44" t="s">
        <v>743</v>
      </c>
      <c r="B47" s="45" t="s">
        <v>400</v>
      </c>
      <c r="C47" s="46"/>
      <c r="D47" s="46"/>
      <c r="E47" s="47">
        <v>395</v>
      </c>
      <c r="F47" s="46"/>
    </row>
    <row r="48" spans="1:10" s="209" customFormat="1" ht="30" customHeight="1" x14ac:dyDescent="0.3">
      <c r="A48" s="205" t="s">
        <v>559</v>
      </c>
      <c r="B48" s="206" t="s">
        <v>63</v>
      </c>
      <c r="C48" s="208">
        <v>205</v>
      </c>
      <c r="D48" s="207"/>
      <c r="E48" s="207"/>
      <c r="F48" s="207"/>
    </row>
    <row r="49" spans="1:6" s="209" customFormat="1" ht="30" customHeight="1" x14ac:dyDescent="0.3">
      <c r="A49" s="205" t="s">
        <v>839</v>
      </c>
      <c r="B49" s="206" t="s">
        <v>66</v>
      </c>
      <c r="C49" s="207"/>
      <c r="D49" s="208">
        <v>197.5</v>
      </c>
      <c r="E49" s="207"/>
      <c r="F49" s="207"/>
    </row>
    <row r="50" spans="1:6" s="209" customFormat="1" ht="30" customHeight="1" x14ac:dyDescent="0.3">
      <c r="A50" s="205" t="s">
        <v>615</v>
      </c>
      <c r="B50" s="206" t="s">
        <v>60</v>
      </c>
      <c r="C50" s="207"/>
      <c r="D50" s="208">
        <v>395</v>
      </c>
      <c r="E50" s="207"/>
      <c r="F50" s="207"/>
    </row>
    <row r="51" spans="1:6" s="209" customFormat="1" ht="30" customHeight="1" x14ac:dyDescent="0.3">
      <c r="A51" s="205" t="s">
        <v>581</v>
      </c>
      <c r="B51" s="206" t="s">
        <v>864</v>
      </c>
      <c r="C51" s="210">
        <v>4850</v>
      </c>
      <c r="D51" s="207"/>
      <c r="E51" s="207"/>
      <c r="F51" s="207"/>
    </row>
    <row r="52" spans="1:6" s="209" customFormat="1" ht="30" customHeight="1" x14ac:dyDescent="0.3">
      <c r="A52" s="205" t="s">
        <v>865</v>
      </c>
      <c r="B52" s="206" t="s">
        <v>59</v>
      </c>
      <c r="C52" s="207"/>
      <c r="D52" s="207"/>
      <c r="E52" s="210">
        <v>1185</v>
      </c>
      <c r="F52" s="207"/>
    </row>
    <row r="53" spans="1:6" s="209" customFormat="1" ht="30" customHeight="1" x14ac:dyDescent="0.3">
      <c r="A53" s="205" t="s">
        <v>502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thickBot="1" x14ac:dyDescent="0.35">
      <c r="A54" s="205" t="s">
        <v>510</v>
      </c>
      <c r="B54" s="206" t="s">
        <v>99</v>
      </c>
      <c r="C54" s="210">
        <v>2392.6</v>
      </c>
      <c r="D54" s="207"/>
      <c r="E54" s="207"/>
      <c r="F54" s="207"/>
    </row>
    <row r="55" spans="1:6" s="209" customFormat="1" ht="30" customHeight="1" x14ac:dyDescent="0.3">
      <c r="A55" s="211" t="s">
        <v>82</v>
      </c>
      <c r="B55" s="211"/>
      <c r="C55" s="212">
        <v>9494.6</v>
      </c>
      <c r="D55" s="216">
        <v>592.5</v>
      </c>
      <c r="E55" s="212">
        <v>1580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11667.1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5:B55"/>
    <mergeCell ref="A56:E5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  <pageSetUpPr fitToPage="1"/>
  </sheetPr>
  <dimension ref="A1:J246"/>
  <sheetViews>
    <sheetView topLeftCell="B5" zoomScale="70" zoomScaleNormal="70" workbookViewId="0">
      <selection activeCell="I29" sqref="I29:J29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8.6640625" customWidth="1"/>
    <col min="10" max="10" width="11.218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351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323.10000000000002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43133.94</v>
      </c>
      <c r="F21" s="152"/>
      <c r="G21" s="152">
        <v>30269.54</v>
      </c>
      <c r="H21" s="152"/>
      <c r="I21" s="147">
        <f>P23</f>
        <v>0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43133.94</v>
      </c>
      <c r="F23" s="147"/>
      <c r="G23" s="147">
        <f>G21+G22</f>
        <v>30269.54</v>
      </c>
      <c r="H23" s="147"/>
      <c r="I23" s="147">
        <f>I21+I22</f>
        <v>0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20160.63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19153.368000000002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 t="shared" ref="I29:I37" si="0">G29*$C$7*12</f>
        <v>5777.0280000000002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4071.0600000000004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0.99</v>
      </c>
      <c r="H32" s="146"/>
      <c r="I32" s="147">
        <f t="shared" si="0"/>
        <v>3838.4280000000003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1783.5120000000002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1124.3879999999999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852.98400000000015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6862.6440000000002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43463.412000000004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x14ac:dyDescent="0.3">
      <c r="A41" s="39"/>
      <c r="B41" s="39"/>
      <c r="C41" s="39"/>
      <c r="D41" s="39"/>
      <c r="E41" s="39"/>
      <c r="F41" s="39"/>
    </row>
    <row r="42" spans="1:10" ht="21" x14ac:dyDescent="0.4">
      <c r="A42" s="134" t="s">
        <v>40</v>
      </c>
      <c r="B42" s="134"/>
      <c r="C42" s="134"/>
      <c r="D42" s="134"/>
      <c r="E42" s="134"/>
      <c r="F42" s="134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352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17.399999999999999" x14ac:dyDescent="0.3">
      <c r="A46" s="40" t="s">
        <v>448</v>
      </c>
      <c r="B46" s="39"/>
      <c r="C46" s="39"/>
      <c r="D46" s="39"/>
      <c r="E46" s="39"/>
      <c r="F46" s="39"/>
    </row>
    <row r="47" spans="1:10" ht="15" thickBot="1" x14ac:dyDescent="0.35">
      <c r="A47" s="39"/>
      <c r="B47" s="39"/>
      <c r="C47" s="39"/>
      <c r="D47" s="39"/>
      <c r="E47" s="39"/>
      <c r="F47" s="39"/>
    </row>
    <row r="48" spans="1:10" s="209" customFormat="1" ht="30" customHeight="1" thickBot="1" x14ac:dyDescent="0.35">
      <c r="A48" s="41" t="s">
        <v>43</v>
      </c>
      <c r="B48" s="42" t="s">
        <v>44</v>
      </c>
      <c r="C48" s="42" t="s">
        <v>45</v>
      </c>
      <c r="D48" s="42" t="s">
        <v>46</v>
      </c>
      <c r="E48" s="42" t="s">
        <v>47</v>
      </c>
      <c r="F48" s="43" t="s">
        <v>48</v>
      </c>
    </row>
    <row r="49" spans="1:6" s="209" customFormat="1" ht="30" customHeight="1" x14ac:dyDescent="0.3">
      <c r="A49" s="205" t="s">
        <v>743</v>
      </c>
      <c r="B49" s="206" t="s">
        <v>400</v>
      </c>
      <c r="C49" s="207"/>
      <c r="D49" s="207"/>
      <c r="E49" s="208">
        <v>395</v>
      </c>
      <c r="F49" s="207"/>
    </row>
    <row r="50" spans="1:6" s="209" customFormat="1" ht="30" customHeight="1" x14ac:dyDescent="0.3">
      <c r="A50" s="205" t="s">
        <v>559</v>
      </c>
      <c r="B50" s="206" t="s">
        <v>63</v>
      </c>
      <c r="C50" s="208">
        <v>205</v>
      </c>
      <c r="D50" s="207"/>
      <c r="E50" s="207"/>
      <c r="F50" s="207"/>
    </row>
    <row r="51" spans="1:6" s="209" customFormat="1" ht="30" customHeight="1" thickBot="1" x14ac:dyDescent="0.35">
      <c r="A51" s="205" t="s">
        <v>502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6">
        <v>615</v>
      </c>
      <c r="D52" s="213"/>
      <c r="E52" s="216">
        <v>395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1010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2:F42"/>
    <mergeCell ref="A52:B52"/>
    <mergeCell ref="A53:E53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00B050"/>
    <pageSetUpPr fitToPage="1"/>
  </sheetPr>
  <dimension ref="A1:J246"/>
  <sheetViews>
    <sheetView topLeftCell="B9" zoomScale="70" zoomScaleNormal="70" workbookViewId="0">
      <selection activeCell="I30" sqref="I30:J30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353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1970</v>
      </c>
    </row>
    <row r="7" spans="1:10" x14ac:dyDescent="0.3">
      <c r="A7" t="s">
        <v>7</v>
      </c>
      <c r="C7" s="24">
        <v>1029.3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23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132774.32</v>
      </c>
      <c r="F21" s="152"/>
      <c r="G21" s="152">
        <v>123945.96</v>
      </c>
      <c r="H21" s="152"/>
      <c r="I21" s="147">
        <f>E21-G21</f>
        <v>8828.36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132774.32</v>
      </c>
      <c r="F23" s="147"/>
      <c r="G23" s="147">
        <f>G21+G22</f>
        <v>123945.96</v>
      </c>
      <c r="H23" s="147"/>
      <c r="I23" s="147">
        <f>I21+I22</f>
        <v>8828.36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73050.649999999994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61016.904000000002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 t="shared" ref="I29:I37" si="0">G29*$C$7*12</f>
        <v>18403.883999999998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12969.18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0.99</v>
      </c>
      <c r="H32" s="146"/>
      <c r="I32" s="147">
        <f t="shared" si="0"/>
        <v>12228.083999999999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5681.7359999999999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3581.9639999999995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2717.3519999999999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21862.331999999999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138461.43599999999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354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473</v>
      </c>
      <c r="B47" s="45" t="s">
        <v>92</v>
      </c>
      <c r="C47" s="46"/>
      <c r="D47" s="47">
        <v>790</v>
      </c>
      <c r="E47" s="46"/>
      <c r="F47" s="46"/>
    </row>
    <row r="48" spans="1:10" s="209" customFormat="1" ht="30" customHeight="1" x14ac:dyDescent="0.3">
      <c r="A48" s="205" t="s">
        <v>658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668</v>
      </c>
      <c r="B49" s="206" t="s">
        <v>50</v>
      </c>
      <c r="C49" s="207"/>
      <c r="D49" s="207"/>
      <c r="E49" s="208">
        <v>212.5</v>
      </c>
      <c r="F49" s="207"/>
    </row>
    <row r="50" spans="1:6" s="209" customFormat="1" ht="30" customHeight="1" x14ac:dyDescent="0.3">
      <c r="A50" s="205" t="s">
        <v>496</v>
      </c>
      <c r="B50" s="206" t="s">
        <v>50</v>
      </c>
      <c r="C50" s="207"/>
      <c r="D50" s="207"/>
      <c r="E50" s="210">
        <v>1152</v>
      </c>
      <c r="F50" s="207"/>
    </row>
    <row r="51" spans="1:6" s="209" customFormat="1" ht="30" customHeight="1" x14ac:dyDescent="0.3">
      <c r="A51" s="205" t="s">
        <v>676</v>
      </c>
      <c r="B51" s="206" t="s">
        <v>115</v>
      </c>
      <c r="C51" s="210">
        <v>3707.1</v>
      </c>
      <c r="D51" s="207"/>
      <c r="E51" s="207"/>
      <c r="F51" s="207"/>
    </row>
    <row r="52" spans="1:6" s="209" customFormat="1" ht="30" customHeight="1" x14ac:dyDescent="0.3">
      <c r="A52" s="205" t="s">
        <v>505</v>
      </c>
      <c r="B52" s="206" t="s">
        <v>77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05" t="s">
        <v>593</v>
      </c>
      <c r="B53" s="206" t="s">
        <v>115</v>
      </c>
      <c r="C53" s="210">
        <v>2560</v>
      </c>
      <c r="D53" s="207"/>
      <c r="E53" s="207"/>
      <c r="F53" s="207"/>
    </row>
    <row r="54" spans="1:6" s="209" customFormat="1" ht="30" customHeight="1" x14ac:dyDescent="0.3">
      <c r="A54" s="205" t="s">
        <v>595</v>
      </c>
      <c r="B54" s="206" t="s">
        <v>218</v>
      </c>
      <c r="C54" s="210">
        <v>2315.5</v>
      </c>
      <c r="D54" s="207"/>
      <c r="E54" s="207"/>
      <c r="F54" s="207"/>
    </row>
    <row r="55" spans="1:6" s="209" customFormat="1" ht="30" customHeight="1" x14ac:dyDescent="0.3">
      <c r="A55" s="205" t="s">
        <v>521</v>
      </c>
      <c r="B55" s="206" t="s">
        <v>50</v>
      </c>
      <c r="C55" s="207"/>
      <c r="D55" s="207"/>
      <c r="E55" s="208">
        <v>417</v>
      </c>
      <c r="F55" s="207"/>
    </row>
    <row r="56" spans="1:6" s="209" customFormat="1" ht="30" customHeight="1" x14ac:dyDescent="0.3">
      <c r="A56" s="205" t="s">
        <v>521</v>
      </c>
      <c r="B56" s="206" t="s">
        <v>99</v>
      </c>
      <c r="C56" s="208">
        <v>513</v>
      </c>
      <c r="D56" s="207"/>
      <c r="E56" s="207"/>
      <c r="F56" s="207"/>
    </row>
    <row r="57" spans="1:6" s="209" customFormat="1" ht="30" customHeight="1" x14ac:dyDescent="0.3">
      <c r="A57" s="205" t="s">
        <v>528</v>
      </c>
      <c r="B57" s="206" t="s">
        <v>149</v>
      </c>
      <c r="C57" s="208">
        <v>890</v>
      </c>
      <c r="D57" s="207"/>
      <c r="E57" s="207"/>
      <c r="F57" s="207"/>
    </row>
    <row r="58" spans="1:6" s="209" customFormat="1" ht="30" customHeight="1" x14ac:dyDescent="0.3">
      <c r="A58" s="205" t="s">
        <v>532</v>
      </c>
      <c r="B58" s="206" t="s">
        <v>94</v>
      </c>
      <c r="C58" s="207"/>
      <c r="D58" s="207"/>
      <c r="E58" s="208">
        <v>395</v>
      </c>
      <c r="F58" s="207"/>
    </row>
    <row r="59" spans="1:6" s="209" customFormat="1" ht="30" customHeight="1" x14ac:dyDescent="0.3">
      <c r="A59" s="205" t="s">
        <v>602</v>
      </c>
      <c r="B59" s="206" t="s">
        <v>143</v>
      </c>
      <c r="C59" s="207"/>
      <c r="D59" s="207"/>
      <c r="E59" s="210">
        <v>1219</v>
      </c>
      <c r="F59" s="207"/>
    </row>
    <row r="60" spans="1:6" s="209" customFormat="1" ht="30" customHeight="1" x14ac:dyDescent="0.3">
      <c r="A60" s="205" t="s">
        <v>641</v>
      </c>
      <c r="B60" s="206" t="s">
        <v>155</v>
      </c>
      <c r="C60" s="207"/>
      <c r="D60" s="207"/>
      <c r="E60" s="208">
        <v>461</v>
      </c>
      <c r="F60" s="207"/>
    </row>
    <row r="61" spans="1:6" s="209" customFormat="1" ht="30" customHeight="1" thickBot="1" x14ac:dyDescent="0.35">
      <c r="A61" s="205" t="s">
        <v>533</v>
      </c>
      <c r="B61" s="206" t="s">
        <v>113</v>
      </c>
      <c r="C61" s="207"/>
      <c r="D61" s="207"/>
      <c r="E61" s="208">
        <v>395</v>
      </c>
      <c r="F61" s="207"/>
    </row>
    <row r="62" spans="1:6" s="209" customFormat="1" ht="30" customHeight="1" x14ac:dyDescent="0.3">
      <c r="A62" s="211" t="s">
        <v>82</v>
      </c>
      <c r="B62" s="211"/>
      <c r="C62" s="212">
        <v>10805.6</v>
      </c>
      <c r="D62" s="216">
        <v>790</v>
      </c>
      <c r="E62" s="212">
        <v>4251.5</v>
      </c>
      <c r="F62" s="213"/>
    </row>
    <row r="63" spans="1:6" s="209" customFormat="1" ht="30" customHeight="1" x14ac:dyDescent="0.3">
      <c r="A63" s="214" t="s">
        <v>21</v>
      </c>
      <c r="B63" s="214"/>
      <c r="C63" s="214"/>
      <c r="D63" s="214"/>
      <c r="E63" s="214"/>
      <c r="F63" s="215">
        <v>15847.1</v>
      </c>
    </row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  <pageSetUpPr fitToPage="1"/>
  </sheetPr>
  <dimension ref="A1:J246"/>
  <sheetViews>
    <sheetView topLeftCell="B1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92" t="s">
        <v>355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356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1967</v>
      </c>
    </row>
    <row r="7" spans="1:10" x14ac:dyDescent="0.3">
      <c r="A7" t="s">
        <v>7</v>
      </c>
      <c r="C7" s="24">
        <v>1031.0999999999999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24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43191</v>
      </c>
      <c r="J11" s="244">
        <v>43556</v>
      </c>
    </row>
    <row r="12" spans="1:10" x14ac:dyDescent="0.3">
      <c r="A12" t="s">
        <v>12</v>
      </c>
      <c r="G12" t="s">
        <v>13</v>
      </c>
      <c r="H12" s="28"/>
      <c r="I12" s="235">
        <v>10.7</v>
      </c>
      <c r="J12" s="234">
        <v>11.23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137421.65</v>
      </c>
      <c r="F21" s="152"/>
      <c r="G21" s="152">
        <v>123657.64</v>
      </c>
      <c r="H21" s="152"/>
      <c r="I21" s="147">
        <f>E21-G21</f>
        <v>13764.009999999995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137421.65</v>
      </c>
      <c r="F23" s="147"/>
      <c r="G23" s="147">
        <f>G21+G22</f>
        <v>123657.64</v>
      </c>
      <c r="H23" s="147"/>
      <c r="I23" s="147">
        <f>I21+I22</f>
        <v>13764.009999999995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48341.760000000002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4.9400000000000004</v>
      </c>
      <c r="H28" s="149"/>
      <c r="I28" s="147">
        <f>G28*$C$7*12</f>
        <v>61123.608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1.49</v>
      </c>
      <c r="H29" s="149"/>
      <c r="I29" s="147">
        <f t="shared" ref="I29:I37" si="0">G29*$C$7*12</f>
        <v>18436.067999999999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 t="shared" si="0"/>
        <v>12991.86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0.99</v>
      </c>
      <c r="H32" s="146"/>
      <c r="I32" s="147">
        <f t="shared" si="0"/>
        <v>12249.467999999999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5691.6719999999996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3588.2279999999992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2722.1039999999998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21900.563999999998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138703.57200000001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357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803</v>
      </c>
      <c r="B47" s="45" t="s">
        <v>168</v>
      </c>
      <c r="C47" s="46"/>
      <c r="D47" s="47">
        <v>278</v>
      </c>
      <c r="E47" s="46"/>
      <c r="F47" s="46"/>
    </row>
    <row r="48" spans="1:10" s="209" customFormat="1" ht="30" customHeight="1" x14ac:dyDescent="0.3">
      <c r="A48" s="205" t="s">
        <v>658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569</v>
      </c>
      <c r="B49" s="206" t="s">
        <v>866</v>
      </c>
      <c r="C49" s="208">
        <v>880.5</v>
      </c>
      <c r="D49" s="207"/>
      <c r="E49" s="207"/>
      <c r="F49" s="207"/>
    </row>
    <row r="50" spans="1:6" s="209" customFormat="1" ht="30" customHeight="1" x14ac:dyDescent="0.3">
      <c r="A50" s="205" t="s">
        <v>698</v>
      </c>
      <c r="B50" s="206" t="s">
        <v>153</v>
      </c>
      <c r="C50" s="210">
        <v>2500</v>
      </c>
      <c r="D50" s="207"/>
      <c r="E50" s="207"/>
      <c r="F50" s="207"/>
    </row>
    <row r="51" spans="1:6" s="209" customFormat="1" ht="30" customHeight="1" x14ac:dyDescent="0.3">
      <c r="A51" s="205" t="s">
        <v>482</v>
      </c>
      <c r="B51" s="206" t="s">
        <v>129</v>
      </c>
      <c r="C51" s="207"/>
      <c r="D51" s="207"/>
      <c r="E51" s="208">
        <v>790</v>
      </c>
      <c r="F51" s="207"/>
    </row>
    <row r="52" spans="1:6" s="209" customFormat="1" ht="30" customHeight="1" x14ac:dyDescent="0.3">
      <c r="A52" s="205" t="s">
        <v>482</v>
      </c>
      <c r="B52" s="206" t="s">
        <v>129</v>
      </c>
      <c r="C52" s="207"/>
      <c r="D52" s="207"/>
      <c r="E52" s="208">
        <v>592.5</v>
      </c>
      <c r="F52" s="207"/>
    </row>
    <row r="53" spans="1:6" s="209" customFormat="1" ht="30" customHeight="1" x14ac:dyDescent="0.3">
      <c r="A53" s="205" t="s">
        <v>712</v>
      </c>
      <c r="B53" s="206" t="s">
        <v>50</v>
      </c>
      <c r="C53" s="207"/>
      <c r="D53" s="207"/>
      <c r="E53" s="208">
        <v>790</v>
      </c>
      <c r="F53" s="207"/>
    </row>
    <row r="54" spans="1:6" s="209" customFormat="1" ht="30" customHeight="1" x14ac:dyDescent="0.3">
      <c r="A54" s="205" t="s">
        <v>669</v>
      </c>
      <c r="B54" s="206" t="s">
        <v>113</v>
      </c>
      <c r="C54" s="207"/>
      <c r="D54" s="207"/>
      <c r="E54" s="208">
        <v>395</v>
      </c>
      <c r="F54" s="207"/>
    </row>
    <row r="55" spans="1:6" s="209" customFormat="1" ht="30" customHeight="1" x14ac:dyDescent="0.3">
      <c r="A55" s="205" t="s">
        <v>580</v>
      </c>
      <c r="B55" s="206" t="s">
        <v>620</v>
      </c>
      <c r="C55" s="210">
        <v>1708</v>
      </c>
      <c r="D55" s="207"/>
      <c r="E55" s="207"/>
      <c r="F55" s="207"/>
    </row>
    <row r="56" spans="1:6" s="209" customFormat="1" ht="30" customHeight="1" x14ac:dyDescent="0.3">
      <c r="A56" s="205" t="s">
        <v>485</v>
      </c>
      <c r="B56" s="206" t="s">
        <v>734</v>
      </c>
      <c r="C56" s="207"/>
      <c r="D56" s="207"/>
      <c r="E56" s="208">
        <v>400</v>
      </c>
      <c r="F56" s="207"/>
    </row>
    <row r="57" spans="1:6" s="209" customFormat="1" ht="30" customHeight="1" x14ac:dyDescent="0.3">
      <c r="A57" s="205" t="s">
        <v>805</v>
      </c>
      <c r="B57" s="206" t="s">
        <v>60</v>
      </c>
      <c r="C57" s="207"/>
      <c r="D57" s="208">
        <v>395</v>
      </c>
      <c r="E57" s="207"/>
      <c r="F57" s="207"/>
    </row>
    <row r="58" spans="1:6" s="209" customFormat="1" ht="30" customHeight="1" x14ac:dyDescent="0.3">
      <c r="A58" s="205" t="s">
        <v>867</v>
      </c>
      <c r="B58" s="206" t="s">
        <v>59</v>
      </c>
      <c r="C58" s="207"/>
      <c r="D58" s="207"/>
      <c r="E58" s="208">
        <v>395</v>
      </c>
      <c r="F58" s="207"/>
    </row>
    <row r="59" spans="1:6" s="209" customFormat="1" ht="30" customHeight="1" x14ac:dyDescent="0.3">
      <c r="A59" s="205" t="s">
        <v>703</v>
      </c>
      <c r="B59" s="206" t="s">
        <v>230</v>
      </c>
      <c r="C59" s="210">
        <v>8249.7999999999993</v>
      </c>
      <c r="D59" s="207"/>
      <c r="E59" s="207"/>
      <c r="F59" s="207"/>
    </row>
    <row r="60" spans="1:6" s="209" customFormat="1" ht="30" customHeight="1" x14ac:dyDescent="0.3">
      <c r="A60" s="205" t="s">
        <v>770</v>
      </c>
      <c r="B60" s="206" t="s">
        <v>129</v>
      </c>
      <c r="C60" s="207"/>
      <c r="D60" s="207"/>
      <c r="E60" s="208">
        <v>790</v>
      </c>
      <c r="F60" s="207"/>
    </row>
    <row r="61" spans="1:6" s="209" customFormat="1" ht="30" customHeight="1" x14ac:dyDescent="0.3">
      <c r="A61" s="205" t="s">
        <v>500</v>
      </c>
      <c r="B61" s="206" t="s">
        <v>868</v>
      </c>
      <c r="C61" s="210">
        <v>6125</v>
      </c>
      <c r="D61" s="207"/>
      <c r="E61" s="207"/>
      <c r="F61" s="207"/>
    </row>
    <row r="62" spans="1:6" s="209" customFormat="1" ht="30" customHeight="1" x14ac:dyDescent="0.3">
      <c r="A62" s="205" t="s">
        <v>504</v>
      </c>
      <c r="B62" s="206" t="s">
        <v>425</v>
      </c>
      <c r="C62" s="210">
        <v>2465</v>
      </c>
      <c r="D62" s="207"/>
      <c r="E62" s="207"/>
      <c r="F62" s="207"/>
    </row>
    <row r="63" spans="1:6" s="209" customFormat="1" ht="30" customHeight="1" x14ac:dyDescent="0.3">
      <c r="A63" s="205" t="s">
        <v>505</v>
      </c>
      <c r="B63" s="206" t="s">
        <v>77</v>
      </c>
      <c r="C63" s="208">
        <v>410</v>
      </c>
      <c r="D63" s="207"/>
      <c r="E63" s="207"/>
      <c r="F63" s="207"/>
    </row>
    <row r="64" spans="1:6" s="209" customFormat="1" ht="30" customHeight="1" x14ac:dyDescent="0.3">
      <c r="A64" s="205" t="s">
        <v>509</v>
      </c>
      <c r="B64" s="206" t="s">
        <v>425</v>
      </c>
      <c r="C64" s="208">
        <v>809</v>
      </c>
      <c r="D64" s="207"/>
      <c r="E64" s="207"/>
      <c r="F64" s="207"/>
    </row>
    <row r="65" spans="1:6" s="209" customFormat="1" ht="30" customHeight="1" x14ac:dyDescent="0.3">
      <c r="A65" s="205" t="s">
        <v>706</v>
      </c>
      <c r="B65" s="206" t="s">
        <v>221</v>
      </c>
      <c r="C65" s="208">
        <v>406.3</v>
      </c>
      <c r="D65" s="207"/>
      <c r="E65" s="207"/>
      <c r="F65" s="207"/>
    </row>
    <row r="66" spans="1:6" s="209" customFormat="1" ht="30" customHeight="1" x14ac:dyDescent="0.3">
      <c r="A66" s="205" t="s">
        <v>521</v>
      </c>
      <c r="B66" s="206" t="s">
        <v>99</v>
      </c>
      <c r="C66" s="208">
        <v>527</v>
      </c>
      <c r="D66" s="207"/>
      <c r="E66" s="207"/>
      <c r="F66" s="207"/>
    </row>
    <row r="67" spans="1:6" s="209" customFormat="1" ht="30" customHeight="1" thickBot="1" x14ac:dyDescent="0.35">
      <c r="A67" s="205" t="s">
        <v>599</v>
      </c>
      <c r="B67" s="206" t="s">
        <v>230</v>
      </c>
      <c r="C67" s="210">
        <v>1368</v>
      </c>
      <c r="D67" s="207"/>
      <c r="E67" s="207"/>
      <c r="F67" s="207"/>
    </row>
    <row r="68" spans="1:6" s="209" customFormat="1" ht="30" customHeight="1" x14ac:dyDescent="0.3">
      <c r="A68" s="211" t="s">
        <v>82</v>
      </c>
      <c r="B68" s="211"/>
      <c r="C68" s="212">
        <v>25858.6</v>
      </c>
      <c r="D68" s="216">
        <v>673</v>
      </c>
      <c r="E68" s="212">
        <v>4152.5</v>
      </c>
      <c r="F68" s="213"/>
    </row>
    <row r="69" spans="1:6" s="209" customFormat="1" ht="30" customHeight="1" x14ac:dyDescent="0.3">
      <c r="A69" s="214" t="s">
        <v>21</v>
      </c>
      <c r="B69" s="214"/>
      <c r="C69" s="214"/>
      <c r="D69" s="214"/>
      <c r="E69" s="214"/>
      <c r="F69" s="215">
        <v>30684.1</v>
      </c>
    </row>
    <row r="70" spans="1:6" s="209" customFormat="1" ht="30" customHeight="1" x14ac:dyDescent="0.3">
      <c r="A70" s="68"/>
      <c r="B70" s="68"/>
      <c r="C70" s="68"/>
      <c r="D70" s="68"/>
      <c r="E70" s="68"/>
      <c r="F70" s="68"/>
    </row>
    <row r="71" spans="1:6" s="209" customFormat="1" ht="30" customHeight="1" x14ac:dyDescent="0.3">
      <c r="A71" s="68"/>
      <c r="B71" s="68"/>
      <c r="C71" s="68"/>
      <c r="D71" s="68"/>
      <c r="E71" s="68"/>
      <c r="F71" s="68"/>
    </row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68:B68"/>
    <mergeCell ref="A69:E6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00B050"/>
    <pageSetUpPr fitToPage="1"/>
  </sheetPr>
  <dimension ref="A1:J246"/>
  <sheetViews>
    <sheetView topLeftCell="B14" zoomScale="70" zoomScaleNormal="70" workbookViewId="0">
      <selection activeCell="I30" sqref="I30:J30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359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1967</v>
      </c>
    </row>
    <row r="7" spans="1:10" x14ac:dyDescent="0.3">
      <c r="A7" t="s">
        <v>7</v>
      </c>
      <c r="C7" s="24">
        <v>448.9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10.199999999999999</v>
      </c>
      <c r="J12" s="234">
        <v>10.71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60008.84</v>
      </c>
      <c r="F21" s="152"/>
      <c r="G21" s="152">
        <v>55227.09</v>
      </c>
      <c r="H21" s="152"/>
      <c r="I21" s="147">
        <f>E21-G21</f>
        <v>4781.75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SUM(E21:F22)</f>
        <v>60008.84</v>
      </c>
      <c r="F23" s="147"/>
      <c r="G23" s="147">
        <f>G21+G22</f>
        <v>55227.09</v>
      </c>
      <c r="H23" s="147"/>
      <c r="I23" s="147">
        <f>I21+I22</f>
        <v>4781.75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11881.65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67">
        <v>4.97</v>
      </c>
      <c r="H28" s="168"/>
      <c r="I28" s="147">
        <f>G28*$C$7*12</f>
        <v>26772.396000000001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67">
        <v>1.79</v>
      </c>
      <c r="H29" s="168"/>
      <c r="I29" s="147">
        <f t="shared" ref="I29:I37" si="0">G29*$C$7*12</f>
        <v>9642.3719999999994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69">
        <v>1.05</v>
      </c>
      <c r="H30" s="170"/>
      <c r="I30" s="147">
        <f t="shared" si="0"/>
        <v>5656.1399999999994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69">
        <v>0</v>
      </c>
      <c r="H31" s="170"/>
      <c r="I31" s="147">
        <f t="shared" si="0"/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69">
        <v>0.13</v>
      </c>
      <c r="H32" s="170"/>
      <c r="I32" s="147">
        <f t="shared" si="0"/>
        <v>700.28399999999999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69">
        <v>0</v>
      </c>
      <c r="H33" s="170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69">
        <v>0.46</v>
      </c>
      <c r="H34" s="170"/>
      <c r="I34" s="147">
        <f t="shared" si="0"/>
        <v>2477.9279999999999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9">
        <v>0.28999999999999998</v>
      </c>
      <c r="H35" s="170"/>
      <c r="I35" s="147">
        <f t="shared" si="0"/>
        <v>1562.1719999999998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69">
        <v>0.22</v>
      </c>
      <c r="H36" s="170"/>
      <c r="I36" s="147">
        <f t="shared" si="0"/>
        <v>1185.096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69">
        <v>1.77</v>
      </c>
      <c r="H37" s="170"/>
      <c r="I37" s="147">
        <f t="shared" si="0"/>
        <v>9534.6360000000004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57531.02399999999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360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658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505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thickBot="1" x14ac:dyDescent="0.35">
      <c r="A50" s="205" t="s">
        <v>595</v>
      </c>
      <c r="B50" s="206" t="s">
        <v>734</v>
      </c>
      <c r="C50" s="207"/>
      <c r="D50" s="207"/>
      <c r="E50" s="208">
        <v>400</v>
      </c>
      <c r="F50" s="207"/>
    </row>
    <row r="51" spans="1:6" s="209" customFormat="1" ht="30" customHeight="1" x14ac:dyDescent="0.3">
      <c r="A51" s="211" t="s">
        <v>82</v>
      </c>
      <c r="B51" s="211"/>
      <c r="C51" s="216">
        <v>820</v>
      </c>
      <c r="D51" s="213"/>
      <c r="E51" s="216">
        <v>400</v>
      </c>
      <c r="F51" s="213"/>
    </row>
    <row r="52" spans="1:6" s="209" customFormat="1" ht="30" customHeight="1" x14ac:dyDescent="0.3">
      <c r="A52" s="214" t="s">
        <v>21</v>
      </c>
      <c r="B52" s="214"/>
      <c r="C52" s="214"/>
      <c r="D52" s="214"/>
      <c r="E52" s="214"/>
      <c r="F52" s="215">
        <v>1220</v>
      </c>
    </row>
    <row r="53" spans="1:6" s="209" customFormat="1" ht="30" customHeight="1" x14ac:dyDescent="0.3">
      <c r="A53" s="68"/>
      <c r="B53" s="68"/>
      <c r="C53" s="68"/>
      <c r="D53" s="68"/>
      <c r="E53" s="68"/>
      <c r="F53" s="68"/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2:E5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A51:B5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92D050"/>
    <pageSetUpPr fitToPage="1"/>
  </sheetPr>
  <dimension ref="A1:J246"/>
  <sheetViews>
    <sheetView topLeftCell="B16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361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1967</v>
      </c>
    </row>
    <row r="7" spans="1:10" x14ac:dyDescent="0.3">
      <c r="A7" t="s">
        <v>7</v>
      </c>
      <c r="C7" s="24">
        <v>442.9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896</v>
      </c>
      <c r="J11" s="246">
        <v>43474</v>
      </c>
    </row>
    <row r="12" spans="1:10" x14ac:dyDescent="0.3">
      <c r="A12" t="s">
        <v>12</v>
      </c>
      <c r="G12" t="s">
        <v>13</v>
      </c>
      <c r="H12" s="28"/>
      <c r="I12" s="235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48825.24</v>
      </c>
      <c r="F21" s="152"/>
      <c r="G21" s="152">
        <v>38883.120000000003</v>
      </c>
      <c r="H21" s="152"/>
      <c r="I21" s="147">
        <f>E21-G21</f>
        <v>9942.1199999999953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48825.24</v>
      </c>
      <c r="F23" s="147"/>
      <c r="G23" s="147">
        <f>G21+G22</f>
        <v>38883.120000000003</v>
      </c>
      <c r="H23" s="147"/>
      <c r="I23" s="147">
        <f>I21+I22</f>
        <v>9942.1199999999953</v>
      </c>
      <c r="J23" s="147"/>
    </row>
    <row r="24" spans="1:10" ht="15.7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34688.86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25298.447999999997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5580.54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531.48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2444.808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1541.2919999999997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1169.2560000000001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9407.1959999999999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45973.020000000004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362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658</v>
      </c>
      <c r="B47" s="45" t="s">
        <v>63</v>
      </c>
      <c r="C47" s="47">
        <v>410</v>
      </c>
      <c r="D47" s="46"/>
      <c r="E47" s="46"/>
      <c r="F47" s="46"/>
    </row>
    <row r="48" spans="1:10" s="209" customFormat="1" ht="30" customHeight="1" x14ac:dyDescent="0.3">
      <c r="A48" s="205" t="s">
        <v>590</v>
      </c>
      <c r="B48" s="206" t="s">
        <v>76</v>
      </c>
      <c r="C48" s="210">
        <v>3407</v>
      </c>
      <c r="D48" s="207"/>
      <c r="E48" s="207"/>
      <c r="F48" s="207"/>
    </row>
    <row r="49" spans="1:6" s="209" customFormat="1" ht="30" customHeight="1" thickBot="1" x14ac:dyDescent="0.35">
      <c r="A49" s="205" t="s">
        <v>505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2">
        <v>4227</v>
      </c>
      <c r="D50" s="213"/>
      <c r="E50" s="213"/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4227</v>
      </c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51:E5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0:B50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00B050"/>
    <pageSetUpPr fitToPage="1"/>
  </sheetPr>
  <dimension ref="A1:J246"/>
  <sheetViews>
    <sheetView topLeftCell="B15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1.44140625"/>
    <col min="10" max="10" width="12.10937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363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1975</v>
      </c>
    </row>
    <row r="7" spans="1:10" x14ac:dyDescent="0.3">
      <c r="A7" t="s">
        <v>7</v>
      </c>
      <c r="C7" s="24">
        <v>497.1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17.2</v>
      </c>
      <c r="J12" s="234">
        <v>18.059999999999999</v>
      </c>
    </row>
    <row r="13" spans="1:10" x14ac:dyDescent="0.3">
      <c r="A13" t="s">
        <v>319</v>
      </c>
      <c r="I13" s="31"/>
      <c r="J13" s="25"/>
    </row>
    <row r="14" spans="1:10" x14ac:dyDescent="0.3">
      <c r="H14" s="28"/>
      <c r="I14" s="50"/>
      <c r="J14" s="31"/>
    </row>
    <row r="15" spans="1:10" ht="13.5" customHeight="1" x14ac:dyDescent="0.3"/>
    <row r="16" spans="1:10" ht="18" customHeight="1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12" customHeight="1" x14ac:dyDescent="0.3">
      <c r="A17" s="32"/>
      <c r="B17" s="32"/>
      <c r="C17" s="32"/>
      <c r="D17" s="32"/>
      <c r="E17" s="32"/>
      <c r="F17" s="32"/>
      <c r="G17" s="32"/>
      <c r="H17" s="32"/>
      <c r="I17" s="101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110098.03</v>
      </c>
      <c r="F21" s="152"/>
      <c r="G21" s="152">
        <v>109009.11</v>
      </c>
      <c r="H21" s="152"/>
      <c r="I21" s="147">
        <f>E21-G21</f>
        <v>1088.9199999999983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110098.03</v>
      </c>
      <c r="F23" s="147"/>
      <c r="G23" s="147">
        <f>G21+G22</f>
        <v>109009.11</v>
      </c>
      <c r="H23" s="147"/>
      <c r="I23" s="147">
        <f>I21+I22</f>
        <v>1088.9199999999983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5424.29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3</v>
      </c>
      <c r="H28" s="149"/>
      <c r="I28" s="147">
        <f>G28*$C$7*12</f>
        <v>17895.600000000002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8.56</v>
      </c>
      <c r="H29" s="149"/>
      <c r="I29" s="147">
        <f>G29*$C$7*12</f>
        <v>51062.112000000008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6263.4600000000009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2.2200000000000002</v>
      </c>
      <c r="H31" s="146"/>
      <c r="I31" s="147">
        <f t="shared" ref="I31:I37" si="0">G31*$C$7*12</f>
        <v>13242.744000000002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2743.9920000000002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1729.9079999999999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1312.3440000000001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10558.404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104808.56400000001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364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452</v>
      </c>
      <c r="B48" s="206" t="s">
        <v>50</v>
      </c>
      <c r="C48" s="207"/>
      <c r="D48" s="207"/>
      <c r="E48" s="208">
        <v>291</v>
      </c>
      <c r="F48" s="207"/>
    </row>
    <row r="49" spans="1:6" s="209" customFormat="1" ht="30" customHeight="1" x14ac:dyDescent="0.3">
      <c r="A49" s="205" t="s">
        <v>708</v>
      </c>
      <c r="B49" s="206" t="s">
        <v>168</v>
      </c>
      <c r="C49" s="207"/>
      <c r="D49" s="210">
        <v>1175</v>
      </c>
      <c r="E49" s="207"/>
      <c r="F49" s="207"/>
    </row>
    <row r="50" spans="1:6" s="209" customFormat="1" ht="30" customHeight="1" x14ac:dyDescent="0.3">
      <c r="A50" s="205" t="s">
        <v>453</v>
      </c>
      <c r="B50" s="206" t="s">
        <v>322</v>
      </c>
      <c r="C50" s="207"/>
      <c r="D50" s="210">
        <v>4250</v>
      </c>
      <c r="E50" s="207"/>
      <c r="F50" s="207"/>
    </row>
    <row r="51" spans="1:6" s="209" customFormat="1" ht="30" customHeight="1" x14ac:dyDescent="0.3">
      <c r="A51" s="205" t="s">
        <v>545</v>
      </c>
      <c r="B51" s="206" t="s">
        <v>322</v>
      </c>
      <c r="C51" s="207"/>
      <c r="D51" s="210">
        <v>13816</v>
      </c>
      <c r="E51" s="207"/>
      <c r="F51" s="207"/>
    </row>
    <row r="52" spans="1:6" s="209" customFormat="1" ht="30" customHeight="1" x14ac:dyDescent="0.3">
      <c r="A52" s="205" t="s">
        <v>466</v>
      </c>
      <c r="B52" s="206" t="s">
        <v>109</v>
      </c>
      <c r="C52" s="207"/>
      <c r="D52" s="208">
        <v>395</v>
      </c>
      <c r="E52" s="207"/>
      <c r="F52" s="207"/>
    </row>
    <row r="53" spans="1:6" s="209" customFormat="1" ht="30" customHeight="1" x14ac:dyDescent="0.3">
      <c r="A53" s="205" t="s">
        <v>743</v>
      </c>
      <c r="B53" s="206" t="s">
        <v>65</v>
      </c>
      <c r="C53" s="207"/>
      <c r="D53" s="208">
        <v>395</v>
      </c>
      <c r="E53" s="207"/>
      <c r="F53" s="207"/>
    </row>
    <row r="54" spans="1:6" s="209" customFormat="1" ht="30" customHeight="1" x14ac:dyDescent="0.3">
      <c r="A54" s="205" t="s">
        <v>469</v>
      </c>
      <c r="B54" s="206" t="s">
        <v>322</v>
      </c>
      <c r="C54" s="207"/>
      <c r="D54" s="210">
        <v>12560</v>
      </c>
      <c r="E54" s="207"/>
      <c r="F54" s="207"/>
    </row>
    <row r="55" spans="1:6" s="209" customFormat="1" ht="30" customHeight="1" x14ac:dyDescent="0.3">
      <c r="A55" s="205" t="s">
        <v>658</v>
      </c>
      <c r="B55" s="206" t="s">
        <v>63</v>
      </c>
      <c r="C55" s="208">
        <v>410</v>
      </c>
      <c r="D55" s="207"/>
      <c r="E55" s="207"/>
      <c r="F55" s="207"/>
    </row>
    <row r="56" spans="1:6" s="209" customFormat="1" ht="30" customHeight="1" x14ac:dyDescent="0.3">
      <c r="A56" s="205" t="s">
        <v>662</v>
      </c>
      <c r="B56" s="206" t="s">
        <v>322</v>
      </c>
      <c r="C56" s="207"/>
      <c r="D56" s="210">
        <v>19468</v>
      </c>
      <c r="E56" s="207"/>
      <c r="F56" s="207"/>
    </row>
    <row r="57" spans="1:6" s="209" customFormat="1" ht="30" customHeight="1" x14ac:dyDescent="0.3">
      <c r="A57" s="205" t="s">
        <v>571</v>
      </c>
      <c r="B57" s="206" t="s">
        <v>92</v>
      </c>
      <c r="C57" s="207"/>
      <c r="D57" s="210">
        <v>1097</v>
      </c>
      <c r="E57" s="207"/>
      <c r="F57" s="207"/>
    </row>
    <row r="58" spans="1:6" s="209" customFormat="1" ht="30" customHeight="1" x14ac:dyDescent="0.3">
      <c r="A58" s="205" t="s">
        <v>813</v>
      </c>
      <c r="B58" s="206" t="s">
        <v>322</v>
      </c>
      <c r="C58" s="207"/>
      <c r="D58" s="210">
        <v>13816</v>
      </c>
      <c r="E58" s="207"/>
      <c r="F58" s="207"/>
    </row>
    <row r="59" spans="1:6" s="209" customFormat="1" ht="30" customHeight="1" x14ac:dyDescent="0.3">
      <c r="A59" s="205" t="s">
        <v>798</v>
      </c>
      <c r="B59" s="206" t="s">
        <v>322</v>
      </c>
      <c r="C59" s="207"/>
      <c r="D59" s="210">
        <v>11304</v>
      </c>
      <c r="E59" s="207"/>
      <c r="F59" s="207"/>
    </row>
    <row r="60" spans="1:6" s="209" customFormat="1" ht="30" customHeight="1" x14ac:dyDescent="0.3">
      <c r="A60" s="205" t="s">
        <v>671</v>
      </c>
      <c r="B60" s="206" t="s">
        <v>322</v>
      </c>
      <c r="C60" s="207"/>
      <c r="D60" s="210">
        <v>13816</v>
      </c>
      <c r="E60" s="207"/>
      <c r="F60" s="207"/>
    </row>
    <row r="61" spans="1:6" s="209" customFormat="1" ht="30" customHeight="1" x14ac:dyDescent="0.3">
      <c r="A61" s="205" t="s">
        <v>492</v>
      </c>
      <c r="B61" s="206" t="s">
        <v>322</v>
      </c>
      <c r="C61" s="207"/>
      <c r="D61" s="210">
        <v>13816</v>
      </c>
      <c r="E61" s="207"/>
      <c r="F61" s="207"/>
    </row>
    <row r="62" spans="1:6" s="209" customFormat="1" ht="30" customHeight="1" x14ac:dyDescent="0.3">
      <c r="A62" s="205" t="s">
        <v>634</v>
      </c>
      <c r="B62" s="206" t="s">
        <v>70</v>
      </c>
      <c r="C62" s="207"/>
      <c r="D62" s="208">
        <v>790</v>
      </c>
      <c r="E62" s="207"/>
      <c r="F62" s="207"/>
    </row>
    <row r="63" spans="1:6" s="209" customFormat="1" ht="30" customHeight="1" x14ac:dyDescent="0.3">
      <c r="A63" s="205" t="s">
        <v>771</v>
      </c>
      <c r="B63" s="206" t="s">
        <v>322</v>
      </c>
      <c r="C63" s="207"/>
      <c r="D63" s="210">
        <v>8164</v>
      </c>
      <c r="E63" s="207"/>
      <c r="F63" s="207"/>
    </row>
    <row r="64" spans="1:6" s="209" customFormat="1" ht="30" customHeight="1" x14ac:dyDescent="0.3">
      <c r="A64" s="205" t="s">
        <v>637</v>
      </c>
      <c r="B64" s="206" t="s">
        <v>795</v>
      </c>
      <c r="C64" s="210">
        <v>2370</v>
      </c>
      <c r="D64" s="207"/>
      <c r="E64" s="207"/>
      <c r="F64" s="207"/>
    </row>
    <row r="65" spans="1:6" s="209" customFormat="1" ht="30" customHeight="1" x14ac:dyDescent="0.3">
      <c r="A65" s="205" t="s">
        <v>505</v>
      </c>
      <c r="B65" s="206" t="s">
        <v>77</v>
      </c>
      <c r="C65" s="208">
        <v>410</v>
      </c>
      <c r="D65" s="207"/>
      <c r="E65" s="207"/>
      <c r="F65" s="207"/>
    </row>
    <row r="66" spans="1:6" s="209" customFormat="1" ht="30" customHeight="1" x14ac:dyDescent="0.3">
      <c r="A66" s="205" t="s">
        <v>505</v>
      </c>
      <c r="B66" s="206" t="s">
        <v>218</v>
      </c>
      <c r="C66" s="208">
        <v>395</v>
      </c>
      <c r="D66" s="207"/>
      <c r="E66" s="207"/>
      <c r="F66" s="207"/>
    </row>
    <row r="67" spans="1:6" s="209" customFormat="1" ht="30" customHeight="1" x14ac:dyDescent="0.3">
      <c r="A67" s="205" t="s">
        <v>681</v>
      </c>
      <c r="B67" s="206" t="s">
        <v>97</v>
      </c>
      <c r="C67" s="210">
        <v>1296.2</v>
      </c>
      <c r="D67" s="207"/>
      <c r="E67" s="207"/>
      <c r="F67" s="207"/>
    </row>
    <row r="68" spans="1:6" s="209" customFormat="1" ht="30" customHeight="1" x14ac:dyDescent="0.3">
      <c r="A68" s="205" t="s">
        <v>507</v>
      </c>
      <c r="B68" s="206" t="s">
        <v>99</v>
      </c>
      <c r="C68" s="208">
        <v>798.9</v>
      </c>
      <c r="D68" s="207"/>
      <c r="E68" s="207"/>
      <c r="F68" s="207"/>
    </row>
    <row r="69" spans="1:6" s="209" customFormat="1" ht="30" customHeight="1" x14ac:dyDescent="0.3">
      <c r="A69" s="205" t="s">
        <v>509</v>
      </c>
      <c r="B69" s="206" t="s">
        <v>322</v>
      </c>
      <c r="C69" s="207"/>
      <c r="D69" s="210">
        <v>15700</v>
      </c>
      <c r="E69" s="207"/>
      <c r="F69" s="207"/>
    </row>
    <row r="70" spans="1:6" s="209" customFormat="1" ht="30" customHeight="1" x14ac:dyDescent="0.3">
      <c r="A70" s="205" t="s">
        <v>516</v>
      </c>
      <c r="B70" s="206" t="s">
        <v>113</v>
      </c>
      <c r="C70" s="207"/>
      <c r="D70" s="207"/>
      <c r="E70" s="210">
        <v>1382</v>
      </c>
      <c r="F70" s="207"/>
    </row>
    <row r="71" spans="1:6" s="209" customFormat="1" ht="30" customHeight="1" x14ac:dyDescent="0.3">
      <c r="A71" s="205" t="s">
        <v>718</v>
      </c>
      <c r="B71" s="206" t="s">
        <v>322</v>
      </c>
      <c r="C71" s="207"/>
      <c r="D71" s="210">
        <v>15072</v>
      </c>
      <c r="E71" s="207"/>
      <c r="F71" s="207"/>
    </row>
    <row r="72" spans="1:6" s="209" customFormat="1" ht="30" customHeight="1" x14ac:dyDescent="0.3">
      <c r="A72" s="205" t="s">
        <v>731</v>
      </c>
      <c r="B72" s="206" t="s">
        <v>101</v>
      </c>
      <c r="C72" s="210">
        <v>73880</v>
      </c>
      <c r="D72" s="207"/>
      <c r="E72" s="207"/>
      <c r="F72" s="207"/>
    </row>
    <row r="73" spans="1:6" s="209" customFormat="1" ht="30" customHeight="1" x14ac:dyDescent="0.3">
      <c r="A73" s="205" t="s">
        <v>533</v>
      </c>
      <c r="B73" s="206" t="s">
        <v>101</v>
      </c>
      <c r="C73" s="210">
        <v>60184</v>
      </c>
      <c r="D73" s="207"/>
      <c r="E73" s="207"/>
      <c r="F73" s="207"/>
    </row>
    <row r="74" spans="1:6" s="209" customFormat="1" ht="30" customHeight="1" thickBot="1" x14ac:dyDescent="0.35">
      <c r="A74" s="205" t="s">
        <v>802</v>
      </c>
      <c r="B74" s="206" t="s">
        <v>322</v>
      </c>
      <c r="C74" s="207"/>
      <c r="D74" s="210">
        <v>13816</v>
      </c>
      <c r="E74" s="207"/>
      <c r="F74" s="207"/>
    </row>
    <row r="75" spans="1:6" s="209" customFormat="1" ht="30" customHeight="1" x14ac:dyDescent="0.3">
      <c r="A75" s="211" t="s">
        <v>82</v>
      </c>
      <c r="B75" s="211"/>
      <c r="C75" s="212">
        <v>139744.1</v>
      </c>
      <c r="D75" s="212">
        <v>159450</v>
      </c>
      <c r="E75" s="212">
        <v>1673</v>
      </c>
      <c r="F75" s="213"/>
    </row>
    <row r="76" spans="1:6" s="209" customFormat="1" ht="30" customHeight="1" x14ac:dyDescent="0.3">
      <c r="A76" s="214" t="s">
        <v>21</v>
      </c>
      <c r="B76" s="214"/>
      <c r="C76" s="214"/>
      <c r="D76" s="214"/>
      <c r="E76" s="214"/>
      <c r="F76" s="215">
        <v>300867.09999999998</v>
      </c>
    </row>
    <row r="77" spans="1:6" s="209" customFormat="1" ht="30" customHeight="1" x14ac:dyDescent="0.3">
      <c r="A77" s="68"/>
      <c r="B77" s="68"/>
      <c r="C77" s="68"/>
      <c r="D77" s="68"/>
      <c r="E77" s="68"/>
      <c r="F77" s="68"/>
    </row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75:B75"/>
    <mergeCell ref="A76:E7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00B050"/>
    <pageSetUpPr fitToPage="1"/>
  </sheetPr>
  <dimension ref="A1:J246"/>
  <sheetViews>
    <sheetView topLeftCell="B1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9" width="10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365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458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5">
        <v>17.2</v>
      </c>
      <c r="J12" s="234">
        <v>18.059999999999999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100100.43</v>
      </c>
      <c r="F21" s="152"/>
      <c r="G21" s="152">
        <v>70427.899999999994</v>
      </c>
      <c r="H21" s="152"/>
      <c r="I21" s="147">
        <f>E21-G21</f>
        <v>29672.53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100100.43</v>
      </c>
      <c r="F23" s="147"/>
      <c r="G23" s="147">
        <f>G21+G22</f>
        <v>70427.899999999994</v>
      </c>
      <c r="H23" s="147"/>
      <c r="I23" s="147">
        <f>I21+I22</f>
        <v>29672.53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105896.28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3</v>
      </c>
      <c r="H28" s="149"/>
      <c r="I28" s="147">
        <f>G28*$C$7*12</f>
        <v>16488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8.56</v>
      </c>
      <c r="H29" s="149"/>
      <c r="I29" s="147">
        <f>G29*$C$7*12</f>
        <v>47045.760000000002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5770.8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2.2200000000000002</v>
      </c>
      <c r="H31" s="146"/>
      <c r="I31" s="147">
        <f t="shared" ref="I31:I37" si="0">G31*$C$7*12</f>
        <v>12201.12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2528.16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1593.84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1209.1200000000001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9727.92</v>
      </c>
      <c r="J37" s="147"/>
    </row>
    <row r="38" spans="1:10" ht="21.7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96564.719999999987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366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606</v>
      </c>
      <c r="B46" s="45" t="s">
        <v>143</v>
      </c>
      <c r="C46" s="46"/>
      <c r="D46" s="46"/>
      <c r="E46" s="47">
        <v>832.8</v>
      </c>
      <c r="F46" s="46"/>
    </row>
    <row r="47" spans="1:10" x14ac:dyDescent="0.3">
      <c r="A47" s="44" t="s">
        <v>606</v>
      </c>
      <c r="B47" s="45" t="s">
        <v>348</v>
      </c>
      <c r="C47" s="47">
        <v>556</v>
      </c>
      <c r="D47" s="46"/>
      <c r="E47" s="46"/>
      <c r="F47" s="46"/>
    </row>
    <row r="48" spans="1:10" s="209" customFormat="1" ht="30" customHeight="1" x14ac:dyDescent="0.3">
      <c r="A48" s="205" t="s">
        <v>453</v>
      </c>
      <c r="B48" s="206" t="s">
        <v>322</v>
      </c>
      <c r="C48" s="207"/>
      <c r="D48" s="210">
        <v>1750</v>
      </c>
      <c r="E48" s="207"/>
      <c r="F48" s="207"/>
    </row>
    <row r="49" spans="1:6" s="209" customFormat="1" ht="30" customHeight="1" x14ac:dyDescent="0.3">
      <c r="A49" s="205" t="s">
        <v>538</v>
      </c>
      <c r="B49" s="206" t="s">
        <v>160</v>
      </c>
      <c r="C49" s="210">
        <v>2386</v>
      </c>
      <c r="D49" s="207"/>
      <c r="E49" s="207"/>
      <c r="F49" s="207"/>
    </row>
    <row r="50" spans="1:6" s="209" customFormat="1" ht="30" customHeight="1" x14ac:dyDescent="0.3">
      <c r="A50" s="205" t="s">
        <v>545</v>
      </c>
      <c r="B50" s="206" t="s">
        <v>322</v>
      </c>
      <c r="C50" s="207"/>
      <c r="D50" s="210">
        <v>5652</v>
      </c>
      <c r="E50" s="207"/>
      <c r="F50" s="207"/>
    </row>
    <row r="51" spans="1:6" s="209" customFormat="1" ht="30" customHeight="1" x14ac:dyDescent="0.3">
      <c r="A51" s="205" t="s">
        <v>469</v>
      </c>
      <c r="B51" s="206" t="s">
        <v>322</v>
      </c>
      <c r="C51" s="207"/>
      <c r="D51" s="210">
        <v>6908</v>
      </c>
      <c r="E51" s="207"/>
      <c r="F51" s="207"/>
    </row>
    <row r="52" spans="1:6" s="209" customFormat="1" ht="30" customHeight="1" x14ac:dyDescent="0.3">
      <c r="A52" s="205" t="s">
        <v>658</v>
      </c>
      <c r="B52" s="206" t="s">
        <v>63</v>
      </c>
      <c r="C52" s="208">
        <v>410</v>
      </c>
      <c r="D52" s="207"/>
      <c r="E52" s="207"/>
      <c r="F52" s="207"/>
    </row>
    <row r="53" spans="1:6" s="209" customFormat="1" ht="30" customHeight="1" x14ac:dyDescent="0.3">
      <c r="A53" s="205" t="s">
        <v>617</v>
      </c>
      <c r="B53" s="206" t="s">
        <v>70</v>
      </c>
      <c r="C53" s="207"/>
      <c r="D53" s="208">
        <v>790</v>
      </c>
      <c r="E53" s="207"/>
      <c r="F53" s="207"/>
    </row>
    <row r="54" spans="1:6" s="209" customFormat="1" ht="30" customHeight="1" x14ac:dyDescent="0.3">
      <c r="A54" s="205" t="s">
        <v>662</v>
      </c>
      <c r="B54" s="206" t="s">
        <v>322</v>
      </c>
      <c r="C54" s="207"/>
      <c r="D54" s="210">
        <v>5652</v>
      </c>
      <c r="E54" s="207"/>
      <c r="F54" s="207"/>
    </row>
    <row r="55" spans="1:6" s="209" customFormat="1" ht="30" customHeight="1" x14ac:dyDescent="0.3">
      <c r="A55" s="205" t="s">
        <v>698</v>
      </c>
      <c r="B55" s="206" t="s">
        <v>869</v>
      </c>
      <c r="C55" s="210">
        <v>3275.75</v>
      </c>
      <c r="D55" s="207"/>
      <c r="E55" s="207"/>
      <c r="F55" s="207"/>
    </row>
    <row r="56" spans="1:6" s="209" customFormat="1" ht="30" customHeight="1" x14ac:dyDescent="0.3">
      <c r="A56" s="205" t="s">
        <v>733</v>
      </c>
      <c r="B56" s="206" t="s">
        <v>160</v>
      </c>
      <c r="C56" s="208">
        <v>806</v>
      </c>
      <c r="D56" s="207"/>
      <c r="E56" s="207"/>
      <c r="F56" s="207"/>
    </row>
    <row r="57" spans="1:6" s="209" customFormat="1" ht="30" customHeight="1" x14ac:dyDescent="0.3">
      <c r="A57" s="205" t="s">
        <v>813</v>
      </c>
      <c r="B57" s="206" t="s">
        <v>322</v>
      </c>
      <c r="C57" s="207"/>
      <c r="D57" s="210">
        <v>9420</v>
      </c>
      <c r="E57" s="207"/>
      <c r="F57" s="207"/>
    </row>
    <row r="58" spans="1:6" s="209" customFormat="1" ht="30" customHeight="1" x14ac:dyDescent="0.3">
      <c r="A58" s="205" t="s">
        <v>774</v>
      </c>
      <c r="B58" s="206" t="s">
        <v>544</v>
      </c>
      <c r="C58" s="207"/>
      <c r="D58" s="207"/>
      <c r="E58" s="208">
        <v>453</v>
      </c>
      <c r="F58" s="207"/>
    </row>
    <row r="59" spans="1:6" s="209" customFormat="1" ht="30" customHeight="1" x14ac:dyDescent="0.3">
      <c r="A59" s="205" t="s">
        <v>819</v>
      </c>
      <c r="B59" s="206" t="s">
        <v>735</v>
      </c>
      <c r="C59" s="208">
        <v>395</v>
      </c>
      <c r="D59" s="207"/>
      <c r="E59" s="207"/>
      <c r="F59" s="207"/>
    </row>
    <row r="60" spans="1:6" s="209" customFormat="1" ht="30" customHeight="1" x14ac:dyDescent="0.3">
      <c r="A60" s="205" t="s">
        <v>786</v>
      </c>
      <c r="B60" s="206" t="s">
        <v>836</v>
      </c>
      <c r="C60" s="210">
        <v>5322</v>
      </c>
      <c r="D60" s="207"/>
      <c r="E60" s="207"/>
      <c r="F60" s="207"/>
    </row>
    <row r="61" spans="1:6" s="209" customFormat="1" ht="30" customHeight="1" x14ac:dyDescent="0.3">
      <c r="A61" s="205" t="s">
        <v>798</v>
      </c>
      <c r="B61" s="206" t="s">
        <v>322</v>
      </c>
      <c r="C61" s="207"/>
      <c r="D61" s="210">
        <v>5652</v>
      </c>
      <c r="E61" s="207"/>
      <c r="F61" s="207"/>
    </row>
    <row r="62" spans="1:6" s="209" customFormat="1" ht="30" customHeight="1" x14ac:dyDescent="0.3">
      <c r="A62" s="205" t="s">
        <v>671</v>
      </c>
      <c r="B62" s="206" t="s">
        <v>870</v>
      </c>
      <c r="C62" s="210">
        <v>10317</v>
      </c>
      <c r="D62" s="207"/>
      <c r="E62" s="207"/>
      <c r="F62" s="207"/>
    </row>
    <row r="63" spans="1:6" s="209" customFormat="1" ht="30" customHeight="1" x14ac:dyDescent="0.3">
      <c r="A63" s="205" t="s">
        <v>671</v>
      </c>
      <c r="B63" s="206" t="s">
        <v>322</v>
      </c>
      <c r="C63" s="207"/>
      <c r="D63" s="210">
        <v>9420</v>
      </c>
      <c r="E63" s="207"/>
      <c r="F63" s="207"/>
    </row>
    <row r="64" spans="1:6" s="209" customFormat="1" ht="30" customHeight="1" x14ac:dyDescent="0.3">
      <c r="A64" s="205" t="s">
        <v>492</v>
      </c>
      <c r="B64" s="206" t="s">
        <v>322</v>
      </c>
      <c r="C64" s="207"/>
      <c r="D64" s="210">
        <v>3768</v>
      </c>
      <c r="E64" s="207"/>
      <c r="F64" s="207"/>
    </row>
    <row r="65" spans="1:6" s="209" customFormat="1" ht="30" customHeight="1" x14ac:dyDescent="0.3">
      <c r="A65" s="205" t="s">
        <v>771</v>
      </c>
      <c r="B65" s="206" t="s">
        <v>322</v>
      </c>
      <c r="C65" s="207"/>
      <c r="D65" s="210">
        <v>5652</v>
      </c>
      <c r="E65" s="207"/>
      <c r="F65" s="207"/>
    </row>
    <row r="66" spans="1:6" s="209" customFormat="1" ht="30" customHeight="1" x14ac:dyDescent="0.3">
      <c r="A66" s="205" t="s">
        <v>505</v>
      </c>
      <c r="B66" s="206" t="s">
        <v>77</v>
      </c>
      <c r="C66" s="208">
        <v>410</v>
      </c>
      <c r="D66" s="207"/>
      <c r="E66" s="207"/>
      <c r="F66" s="207"/>
    </row>
    <row r="67" spans="1:6" s="209" customFormat="1" ht="30" customHeight="1" x14ac:dyDescent="0.3">
      <c r="A67" s="205" t="s">
        <v>509</v>
      </c>
      <c r="B67" s="206" t="s">
        <v>322</v>
      </c>
      <c r="C67" s="207"/>
      <c r="D67" s="210">
        <v>9420</v>
      </c>
      <c r="E67" s="207"/>
      <c r="F67" s="207"/>
    </row>
    <row r="68" spans="1:6" s="209" customFormat="1" ht="30" customHeight="1" x14ac:dyDescent="0.3">
      <c r="A68" s="205" t="s">
        <v>718</v>
      </c>
      <c r="B68" s="206" t="s">
        <v>322</v>
      </c>
      <c r="C68" s="207"/>
      <c r="D68" s="210">
        <v>10048</v>
      </c>
      <c r="E68" s="207"/>
      <c r="F68" s="207"/>
    </row>
    <row r="69" spans="1:6" s="209" customFormat="1" ht="30" customHeight="1" thickBot="1" x14ac:dyDescent="0.35">
      <c r="A69" s="205" t="s">
        <v>802</v>
      </c>
      <c r="B69" s="206" t="s">
        <v>322</v>
      </c>
      <c r="C69" s="207"/>
      <c r="D69" s="210">
        <v>6908</v>
      </c>
      <c r="E69" s="207"/>
      <c r="F69" s="207"/>
    </row>
    <row r="70" spans="1:6" s="209" customFormat="1" ht="30" customHeight="1" x14ac:dyDescent="0.3">
      <c r="A70" s="211" t="s">
        <v>82</v>
      </c>
      <c r="B70" s="211"/>
      <c r="C70" s="212">
        <v>23877.75</v>
      </c>
      <c r="D70" s="212">
        <v>81040</v>
      </c>
      <c r="E70" s="212">
        <v>1285.8</v>
      </c>
      <c r="F70" s="213"/>
    </row>
    <row r="71" spans="1:6" s="209" customFormat="1" ht="30" customHeight="1" x14ac:dyDescent="0.3">
      <c r="A71" s="214" t="s">
        <v>21</v>
      </c>
      <c r="B71" s="214"/>
      <c r="C71" s="214"/>
      <c r="D71" s="214"/>
      <c r="E71" s="214"/>
      <c r="F71" s="215">
        <v>106203.55</v>
      </c>
    </row>
    <row r="72" spans="1:6" s="209" customFormat="1" ht="30" customHeight="1" x14ac:dyDescent="0.3"/>
    <row r="73" spans="1:6" s="209" customFormat="1" ht="30" customHeight="1" x14ac:dyDescent="0.3"/>
    <row r="74" spans="1:6" s="209" customFormat="1" ht="30" customHeight="1" x14ac:dyDescent="0.3"/>
    <row r="75" spans="1:6" s="209" customFormat="1" ht="30" customHeight="1" x14ac:dyDescent="0.3"/>
    <row r="76" spans="1:6" s="209" customFormat="1" ht="30" customHeight="1" x14ac:dyDescent="0.3"/>
    <row r="77" spans="1:6" s="209" customFormat="1" ht="30" customHeight="1" x14ac:dyDescent="0.3"/>
    <row r="78" spans="1:6" s="209" customFormat="1" ht="30" customHeight="1" x14ac:dyDescent="0.3"/>
    <row r="79" spans="1:6" s="209" customFormat="1" ht="30" customHeight="1" x14ac:dyDescent="0.3"/>
    <row r="80" spans="1:6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70:B70"/>
    <mergeCell ref="A71:E7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92D050"/>
    <pageSetUpPr fitToPage="1"/>
  </sheetPr>
  <dimension ref="A1:J246"/>
  <sheetViews>
    <sheetView topLeftCell="B1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367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316.3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31717.02</v>
      </c>
      <c r="F21" s="152"/>
      <c r="G21" s="152">
        <v>25443.89</v>
      </c>
      <c r="H21" s="152"/>
      <c r="I21" s="147">
        <f>E21-G21</f>
        <v>6273.130000000001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31717.02</v>
      </c>
      <c r="F23" s="147"/>
      <c r="G23" s="147">
        <f>G21+G22</f>
        <v>25443.89</v>
      </c>
      <c r="H23" s="147"/>
      <c r="I23" s="147">
        <f>I21+I22</f>
        <v>6273.130000000001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15315.58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18067.056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3985.38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379.56000000000006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1745.9760000000001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1100.7240000000002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835.03199999999993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6718.2119999999995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32831.94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368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658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thickBot="1" x14ac:dyDescent="0.35">
      <c r="A48" s="205" t="s">
        <v>505</v>
      </c>
      <c r="B48" s="206" t="s">
        <v>77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11" t="s">
        <v>82</v>
      </c>
      <c r="B49" s="211"/>
      <c r="C49" s="216">
        <v>615</v>
      </c>
      <c r="D49" s="213"/>
      <c r="E49" s="213"/>
      <c r="F49" s="213"/>
    </row>
    <row r="50" spans="1:6" s="209" customFormat="1" ht="30" customHeight="1" x14ac:dyDescent="0.3">
      <c r="A50" s="214" t="s">
        <v>21</v>
      </c>
      <c r="B50" s="214"/>
      <c r="C50" s="214"/>
      <c r="D50" s="214"/>
      <c r="E50" s="214"/>
      <c r="F50" s="217">
        <v>615</v>
      </c>
    </row>
    <row r="51" spans="1:6" s="209" customFormat="1" ht="30" customHeight="1" x14ac:dyDescent="0.3">
      <c r="A51" s="68"/>
      <c r="B51" s="68"/>
      <c r="C51" s="68"/>
      <c r="D51" s="68"/>
      <c r="E51" s="68"/>
      <c r="F51" s="68"/>
    </row>
    <row r="52" spans="1:6" s="209" customFormat="1" ht="30" customHeight="1" x14ac:dyDescent="0.3">
      <c r="A52" s="68"/>
      <c r="B52" s="68"/>
      <c r="C52" s="68"/>
      <c r="D52" s="68"/>
      <c r="E52" s="68"/>
      <c r="F52" s="68"/>
    </row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0:F40"/>
    <mergeCell ref="A49:B49"/>
    <mergeCell ref="A50:E50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J246"/>
  <sheetViews>
    <sheetView topLeftCell="A20" zoomScale="70" zoomScaleNormal="70" workbookViewId="0">
      <selection activeCell="B32" sqref="A32:XFD37"/>
    </sheetView>
  </sheetViews>
  <sheetFormatPr defaultRowHeight="14.4" x14ac:dyDescent="0.3"/>
  <cols>
    <col min="1" max="1" width="11.77734375" customWidth="1"/>
    <col min="2" max="2" width="55.21875" customWidth="1"/>
    <col min="3" max="4" width="10.21875" customWidth="1"/>
    <col min="5" max="5" width="8.6640625" customWidth="1"/>
    <col min="6" max="6" width="11.5546875" customWidth="1"/>
    <col min="7" max="7" width="8.6640625" customWidth="1"/>
    <col min="8" max="8" width="4.109375" customWidth="1"/>
    <col min="9" max="9" width="10.44140625" customWidth="1"/>
    <col min="10" max="10" width="11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163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1970</v>
      </c>
    </row>
    <row r="7" spans="1:10" x14ac:dyDescent="0.3">
      <c r="A7" t="s">
        <v>7</v>
      </c>
      <c r="C7" s="24">
        <v>499.6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6" t="s">
        <v>893</v>
      </c>
      <c r="J11" s="246">
        <v>43709</v>
      </c>
    </row>
    <row r="12" spans="1:10" x14ac:dyDescent="0.3">
      <c r="A12" t="s">
        <v>12</v>
      </c>
      <c r="G12" t="s">
        <v>13</v>
      </c>
      <c r="H12" s="28"/>
      <c r="I12" s="235">
        <v>10.199999999999999</v>
      </c>
      <c r="J12" s="234">
        <v>10.71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66607</v>
      </c>
      <c r="F21" s="152"/>
      <c r="G21" s="152">
        <v>55109.81</v>
      </c>
      <c r="H21" s="152"/>
      <c r="I21" s="147">
        <f>E21-G21</f>
        <v>11497.190000000002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66607</v>
      </c>
      <c r="F23" s="147"/>
      <c r="G23" s="147">
        <f>G21+G22</f>
        <v>55109.81</v>
      </c>
      <c r="H23" s="147"/>
      <c r="I23" s="147">
        <f>I21+I22</f>
        <v>11497.190000000002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56"/>
      <c r="J24" s="57">
        <v>30330.86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4.32</v>
      </c>
      <c r="H28" s="149"/>
      <c r="I28" s="147">
        <f>G28*$C$7*12</f>
        <v>25899.264000000003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1.62</v>
      </c>
      <c r="H29" s="149"/>
      <c r="I29" s="147">
        <f>G29*$C$7*12</f>
        <v>9712.224000000002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6294.9600000000009</v>
      </c>
      <c r="J30" s="147"/>
    </row>
    <row r="31" spans="1:10" ht="30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0.95</v>
      </c>
      <c r="H32" s="146"/>
      <c r="I32" s="147">
        <f t="shared" si="0"/>
        <v>5695.4400000000005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2757.7920000000004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69">
        <v>0.28999999999999998</v>
      </c>
      <c r="H35" s="170"/>
      <c r="I35" s="147">
        <f t="shared" si="0"/>
        <v>1738.6079999999997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1318.944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10611.504000000001</v>
      </c>
      <c r="J37" s="147"/>
    </row>
    <row r="38" spans="1:10" ht="16.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64028.736000000012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55"/>
      <c r="B40" s="55"/>
      <c r="C40" s="55"/>
      <c r="D40" s="55"/>
      <c r="E40" s="55"/>
      <c r="F40" s="55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164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41.4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558</v>
      </c>
      <c r="B48" s="206" t="s">
        <v>63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05" t="s">
        <v>733</v>
      </c>
      <c r="B49" s="206" t="s">
        <v>734</v>
      </c>
      <c r="C49" s="207"/>
      <c r="D49" s="207"/>
      <c r="E49" s="208">
        <v>400</v>
      </c>
      <c r="F49" s="207"/>
    </row>
    <row r="50" spans="1:6" s="209" customFormat="1" ht="30" customHeight="1" x14ac:dyDescent="0.3">
      <c r="A50" s="205" t="s">
        <v>699</v>
      </c>
      <c r="B50" s="206" t="s">
        <v>735</v>
      </c>
      <c r="C50" s="208">
        <v>395</v>
      </c>
      <c r="D50" s="207"/>
      <c r="E50" s="207"/>
      <c r="F50" s="207"/>
    </row>
    <row r="51" spans="1:6" s="209" customFormat="1" ht="30" customHeight="1" x14ac:dyDescent="0.3">
      <c r="A51" s="205" t="s">
        <v>633</v>
      </c>
      <c r="B51" s="206" t="s">
        <v>401</v>
      </c>
      <c r="C51" s="210">
        <v>19910</v>
      </c>
      <c r="D51" s="207"/>
      <c r="E51" s="207"/>
      <c r="F51" s="207"/>
    </row>
    <row r="52" spans="1:6" s="209" customFormat="1" ht="30" customHeight="1" x14ac:dyDescent="0.3">
      <c r="A52" s="205" t="s">
        <v>494</v>
      </c>
      <c r="B52" s="206" t="s">
        <v>193</v>
      </c>
      <c r="C52" s="208">
        <v>938</v>
      </c>
      <c r="D52" s="207"/>
      <c r="E52" s="207"/>
      <c r="F52" s="207"/>
    </row>
    <row r="53" spans="1:6" s="209" customFormat="1" ht="30" customHeight="1" x14ac:dyDescent="0.3">
      <c r="A53" s="205" t="s">
        <v>736</v>
      </c>
      <c r="B53" s="206" t="s">
        <v>311</v>
      </c>
      <c r="C53" s="208">
        <v>790</v>
      </c>
      <c r="D53" s="207"/>
      <c r="E53" s="207"/>
      <c r="F53" s="207"/>
    </row>
    <row r="54" spans="1:6" s="209" customFormat="1" ht="30" customHeight="1" x14ac:dyDescent="0.3">
      <c r="A54" s="205" t="s">
        <v>501</v>
      </c>
      <c r="B54" s="206" t="s">
        <v>77</v>
      </c>
      <c r="C54" s="208">
        <v>410</v>
      </c>
      <c r="D54" s="207"/>
      <c r="E54" s="207"/>
      <c r="F54" s="207"/>
    </row>
    <row r="55" spans="1:6" s="209" customFormat="1" ht="30" customHeight="1" x14ac:dyDescent="0.3">
      <c r="A55" s="205" t="s">
        <v>502</v>
      </c>
      <c r="B55" s="206" t="s">
        <v>348</v>
      </c>
      <c r="C55" s="208">
        <v>395</v>
      </c>
      <c r="D55" s="207"/>
      <c r="E55" s="207"/>
      <c r="F55" s="207"/>
    </row>
    <row r="56" spans="1:6" s="209" customFormat="1" ht="30" customHeight="1" x14ac:dyDescent="0.3">
      <c r="A56" s="205" t="s">
        <v>502</v>
      </c>
      <c r="B56" s="206" t="s">
        <v>425</v>
      </c>
      <c r="C56" s="208">
        <v>690</v>
      </c>
      <c r="D56" s="207"/>
      <c r="E56" s="207"/>
      <c r="F56" s="207"/>
    </row>
    <row r="57" spans="1:6" s="209" customFormat="1" ht="30" customHeight="1" x14ac:dyDescent="0.3">
      <c r="A57" s="205" t="s">
        <v>504</v>
      </c>
      <c r="B57" s="206" t="s">
        <v>50</v>
      </c>
      <c r="C57" s="207"/>
      <c r="D57" s="207"/>
      <c r="E57" s="210">
        <v>4278</v>
      </c>
      <c r="F57" s="207"/>
    </row>
    <row r="58" spans="1:6" s="209" customFormat="1" ht="30" customHeight="1" x14ac:dyDescent="0.3">
      <c r="A58" s="205" t="s">
        <v>730</v>
      </c>
      <c r="B58" s="206" t="s">
        <v>50</v>
      </c>
      <c r="C58" s="207"/>
      <c r="D58" s="207"/>
      <c r="E58" s="208">
        <v>428</v>
      </c>
      <c r="F58" s="207"/>
    </row>
    <row r="59" spans="1:6" s="209" customFormat="1" ht="30" customHeight="1" thickBot="1" x14ac:dyDescent="0.35">
      <c r="A59" s="205" t="s">
        <v>521</v>
      </c>
      <c r="B59" s="206" t="s">
        <v>143</v>
      </c>
      <c r="C59" s="207"/>
      <c r="D59" s="207"/>
      <c r="E59" s="210">
        <v>1449</v>
      </c>
      <c r="F59" s="207"/>
    </row>
    <row r="60" spans="1:6" s="209" customFormat="1" ht="30" customHeight="1" x14ac:dyDescent="0.3">
      <c r="A60" s="211" t="s">
        <v>82</v>
      </c>
      <c r="B60" s="211"/>
      <c r="C60" s="212">
        <v>23938</v>
      </c>
      <c r="D60" s="213"/>
      <c r="E60" s="212">
        <v>6555</v>
      </c>
      <c r="F60" s="213"/>
    </row>
    <row r="61" spans="1:6" s="209" customFormat="1" ht="30" customHeight="1" x14ac:dyDescent="0.3">
      <c r="A61" s="214" t="s">
        <v>21</v>
      </c>
      <c r="B61" s="214"/>
      <c r="C61" s="214"/>
      <c r="D61" s="214"/>
      <c r="E61" s="214"/>
      <c r="F61" s="215">
        <v>30493</v>
      </c>
    </row>
    <row r="62" spans="1:6" s="209" customFormat="1" ht="30" customHeight="1" x14ac:dyDescent="0.3">
      <c r="A62" s="68"/>
      <c r="B62" s="68"/>
      <c r="C62" s="68"/>
      <c r="D62" s="68"/>
      <c r="E62" s="68"/>
      <c r="F62" s="68"/>
    </row>
    <row r="63" spans="1:6" s="209" customFormat="1" ht="30" customHeight="1" x14ac:dyDescent="0.3">
      <c r="A63" s="68"/>
      <c r="B63" s="68"/>
      <c r="C63" s="68"/>
      <c r="D63" s="68"/>
      <c r="E63" s="68"/>
      <c r="F63" s="68"/>
    </row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60:B60"/>
    <mergeCell ref="A61:E6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41:F41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92D050"/>
    <pageSetUpPr fitToPage="1"/>
  </sheetPr>
  <dimension ref="A1:S246"/>
  <sheetViews>
    <sheetView topLeftCell="B1" zoomScale="70" zoomScaleNormal="70" workbookViewId="0">
      <selection activeCell="I37" sqref="I37:J37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369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336.85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9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9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9" ht="9.75" customHeight="1" x14ac:dyDescent="0.3"/>
    <row r="20" spans="1:19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9" x14ac:dyDescent="0.3">
      <c r="A21" s="33">
        <v>1</v>
      </c>
      <c r="B21" s="137" t="s">
        <v>898</v>
      </c>
      <c r="C21" s="137"/>
      <c r="D21" s="137"/>
      <c r="E21" s="152">
        <v>35051.379999999997</v>
      </c>
      <c r="F21" s="152"/>
      <c r="G21" s="152">
        <v>51958.95</v>
      </c>
      <c r="H21" s="152"/>
      <c r="I21" s="147">
        <f>E21-G21</f>
        <v>-16907.57</v>
      </c>
      <c r="J21" s="147"/>
    </row>
    <row r="22" spans="1:19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9" x14ac:dyDescent="0.3">
      <c r="A23" s="33"/>
      <c r="B23" s="150" t="s">
        <v>21</v>
      </c>
      <c r="C23" s="150"/>
      <c r="D23" s="150"/>
      <c r="E23" s="147">
        <f>E21+E22</f>
        <v>35051.379999999997</v>
      </c>
      <c r="F23" s="147"/>
      <c r="G23" s="147">
        <f>G21+G22</f>
        <v>51958.95</v>
      </c>
      <c r="H23" s="147"/>
      <c r="I23" s="147">
        <f>I21+I22</f>
        <v>-16907.57</v>
      </c>
      <c r="J23" s="147"/>
    </row>
    <row r="24" spans="1:19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10223.17</v>
      </c>
    </row>
    <row r="25" spans="1:19" x14ac:dyDescent="0.3">
      <c r="A25" s="32" t="s">
        <v>23</v>
      </c>
    </row>
    <row r="26" spans="1:19" ht="10.5" customHeight="1" x14ac:dyDescent="0.3"/>
    <row r="27" spans="1:19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9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19240.871999999999</v>
      </c>
      <c r="J28" s="147"/>
    </row>
    <row r="29" spans="1:19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9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4244.3100000000004</v>
      </c>
      <c r="J30" s="147"/>
    </row>
    <row r="31" spans="1:19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404.22</v>
      </c>
      <c r="J31" s="147"/>
      <c r="S31">
        <v>35</v>
      </c>
    </row>
    <row r="32" spans="1:19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1859.4120000000003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1172.2379999999998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889.28399999999999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7154.6940000000004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34965.030000000006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370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658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806</v>
      </c>
      <c r="B48" s="206" t="s">
        <v>311</v>
      </c>
      <c r="C48" s="208">
        <v>790</v>
      </c>
      <c r="D48" s="207"/>
      <c r="E48" s="207"/>
      <c r="F48" s="207"/>
    </row>
    <row r="49" spans="1:6" s="209" customFormat="1" ht="30" customHeight="1" x14ac:dyDescent="0.3">
      <c r="A49" s="205" t="s">
        <v>504</v>
      </c>
      <c r="B49" s="206" t="s">
        <v>425</v>
      </c>
      <c r="C49" s="208">
        <v>828</v>
      </c>
      <c r="D49" s="207"/>
      <c r="E49" s="207"/>
      <c r="F49" s="207"/>
    </row>
    <row r="50" spans="1:6" s="209" customFormat="1" ht="30" customHeight="1" x14ac:dyDescent="0.3">
      <c r="A50" s="205" t="s">
        <v>505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thickBot="1" x14ac:dyDescent="0.35">
      <c r="A51" s="205" t="s">
        <v>837</v>
      </c>
      <c r="B51" s="206" t="s">
        <v>129</v>
      </c>
      <c r="C51" s="207"/>
      <c r="D51" s="207"/>
      <c r="E51" s="208">
        <v>790</v>
      </c>
      <c r="F51" s="207"/>
    </row>
    <row r="52" spans="1:6" s="209" customFormat="1" ht="30" customHeight="1" x14ac:dyDescent="0.3">
      <c r="A52" s="211" t="s">
        <v>82</v>
      </c>
      <c r="B52" s="211"/>
      <c r="C52" s="212">
        <v>2233</v>
      </c>
      <c r="D52" s="213"/>
      <c r="E52" s="216">
        <v>790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3023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2:B52"/>
    <mergeCell ref="A53:E53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92D050"/>
    <pageSetUpPr fitToPage="1"/>
  </sheetPr>
  <dimension ref="A1:J246"/>
  <sheetViews>
    <sheetView topLeftCell="B1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371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323.39999999999998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37313.800000000003</v>
      </c>
      <c r="F21" s="152"/>
      <c r="G21" s="152">
        <v>38327.57</v>
      </c>
      <c r="H21" s="152"/>
      <c r="I21" s="147">
        <f>E21-G21</f>
        <v>-1013.7699999999968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37313.800000000003</v>
      </c>
      <c r="F23" s="147"/>
      <c r="G23" s="147">
        <f>G21+G22</f>
        <v>38327.57</v>
      </c>
      <c r="H23" s="147"/>
      <c r="I23" s="147">
        <f>I21+I22</f>
        <v>-1013.7699999999968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393.82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18472.607999999997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4074.84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388.07999999999993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1785.1680000000001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1125.4319999999998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853.77599999999995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6869.0159999999996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33568.92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372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456</v>
      </c>
      <c r="B48" s="206" t="s">
        <v>180</v>
      </c>
      <c r="C48" s="208">
        <v>790</v>
      </c>
      <c r="D48" s="207"/>
      <c r="E48" s="207"/>
      <c r="F48" s="207"/>
    </row>
    <row r="49" spans="1:6" s="209" customFormat="1" ht="30" customHeight="1" x14ac:dyDescent="0.3">
      <c r="A49" s="205" t="s">
        <v>692</v>
      </c>
      <c r="B49" s="206" t="s">
        <v>129</v>
      </c>
      <c r="C49" s="207"/>
      <c r="D49" s="207"/>
      <c r="E49" s="208">
        <v>790</v>
      </c>
      <c r="F49" s="207"/>
    </row>
    <row r="50" spans="1:6" s="209" customFormat="1" ht="30" customHeight="1" x14ac:dyDescent="0.3">
      <c r="A50" s="205" t="s">
        <v>658</v>
      </c>
      <c r="B50" s="206" t="s">
        <v>63</v>
      </c>
      <c r="C50" s="208">
        <v>205</v>
      </c>
      <c r="D50" s="207"/>
      <c r="E50" s="207"/>
      <c r="F50" s="207"/>
    </row>
    <row r="51" spans="1:6" s="209" customFormat="1" ht="30" customHeight="1" x14ac:dyDescent="0.3">
      <c r="A51" s="205" t="s">
        <v>792</v>
      </c>
      <c r="B51" s="206" t="s">
        <v>97</v>
      </c>
      <c r="C51" s="210">
        <v>1008</v>
      </c>
      <c r="D51" s="207"/>
      <c r="E51" s="207"/>
      <c r="F51" s="207"/>
    </row>
    <row r="52" spans="1:6" s="209" customFormat="1" ht="30" customHeight="1" x14ac:dyDescent="0.3">
      <c r="A52" s="205" t="s">
        <v>577</v>
      </c>
      <c r="B52" s="206" t="s">
        <v>143</v>
      </c>
      <c r="C52" s="207"/>
      <c r="D52" s="207"/>
      <c r="E52" s="210">
        <v>1968</v>
      </c>
      <c r="F52" s="207"/>
    </row>
    <row r="53" spans="1:6" s="209" customFormat="1" ht="30" customHeight="1" x14ac:dyDescent="0.3">
      <c r="A53" s="205" t="s">
        <v>487</v>
      </c>
      <c r="B53" s="206" t="s">
        <v>348</v>
      </c>
      <c r="C53" s="210">
        <v>1580</v>
      </c>
      <c r="D53" s="207"/>
      <c r="E53" s="207"/>
      <c r="F53" s="207"/>
    </row>
    <row r="54" spans="1:6" s="209" customFormat="1" ht="30" customHeight="1" x14ac:dyDescent="0.3">
      <c r="A54" s="205" t="s">
        <v>630</v>
      </c>
      <c r="B54" s="206" t="s">
        <v>871</v>
      </c>
      <c r="C54" s="210">
        <v>4940</v>
      </c>
      <c r="D54" s="207"/>
      <c r="E54" s="207"/>
      <c r="F54" s="207"/>
    </row>
    <row r="55" spans="1:6" s="209" customFormat="1" ht="30" customHeight="1" x14ac:dyDescent="0.3">
      <c r="A55" s="205" t="s">
        <v>771</v>
      </c>
      <c r="B55" s="206" t="s">
        <v>311</v>
      </c>
      <c r="C55" s="208">
        <v>790</v>
      </c>
      <c r="D55" s="207"/>
      <c r="E55" s="207"/>
      <c r="F55" s="207"/>
    </row>
    <row r="56" spans="1:6" s="209" customFormat="1" ht="30" customHeight="1" x14ac:dyDescent="0.3">
      <c r="A56" s="205" t="s">
        <v>505</v>
      </c>
      <c r="B56" s="206" t="s">
        <v>77</v>
      </c>
      <c r="C56" s="208">
        <v>410</v>
      </c>
      <c r="D56" s="207"/>
      <c r="E56" s="207"/>
      <c r="F56" s="207"/>
    </row>
    <row r="57" spans="1:6" s="209" customFormat="1" ht="30" customHeight="1" thickBot="1" x14ac:dyDescent="0.35">
      <c r="A57" s="205" t="s">
        <v>872</v>
      </c>
      <c r="B57" s="206" t="s">
        <v>735</v>
      </c>
      <c r="C57" s="208">
        <v>395</v>
      </c>
      <c r="D57" s="207"/>
      <c r="E57" s="207"/>
      <c r="F57" s="207"/>
    </row>
    <row r="58" spans="1:6" s="209" customFormat="1" ht="30" customHeight="1" x14ac:dyDescent="0.3">
      <c r="A58" s="211" t="s">
        <v>82</v>
      </c>
      <c r="B58" s="211"/>
      <c r="C58" s="212">
        <v>10118</v>
      </c>
      <c r="D58" s="213"/>
      <c r="E58" s="212">
        <v>2758</v>
      </c>
      <c r="F58" s="213"/>
    </row>
    <row r="59" spans="1:6" s="209" customFormat="1" ht="30" customHeight="1" x14ac:dyDescent="0.3">
      <c r="A59" s="214" t="s">
        <v>21</v>
      </c>
      <c r="B59" s="214"/>
      <c r="C59" s="214"/>
      <c r="D59" s="214"/>
      <c r="E59" s="214"/>
      <c r="F59" s="215">
        <v>12876</v>
      </c>
    </row>
    <row r="60" spans="1:6" s="209" customFormat="1" ht="30" customHeight="1" x14ac:dyDescent="0.3">
      <c r="A60" s="68"/>
      <c r="B60" s="68"/>
      <c r="C60" s="68"/>
      <c r="D60" s="68"/>
      <c r="E60" s="68"/>
      <c r="F60" s="68"/>
    </row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8:B58"/>
    <mergeCell ref="A59:E59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00B050"/>
    <pageSetUpPr fitToPage="1"/>
  </sheetPr>
  <dimension ref="A1:J246"/>
  <sheetViews>
    <sheetView topLeftCell="B7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373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316.2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47350.98</v>
      </c>
      <c r="F21" s="152"/>
      <c r="G21" s="152">
        <v>23489.119999999999</v>
      </c>
      <c r="H21" s="152"/>
      <c r="I21" s="147">
        <f>E21-G21</f>
        <v>23861.860000000004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47350.98</v>
      </c>
      <c r="F23" s="147"/>
      <c r="G23" s="147">
        <f>G21+G22</f>
        <v>23489.119999999999</v>
      </c>
      <c r="H23" s="147"/>
      <c r="I23" s="147">
        <f>I21+I22</f>
        <v>23861.860000000004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94123.74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18061.343999999997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3984.12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379.44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1745.424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1100.376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834.76799999999992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6716.0879999999997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32821.56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374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x14ac:dyDescent="0.3">
      <c r="A45" s="39"/>
      <c r="B45" s="39"/>
      <c r="C45" s="39"/>
      <c r="D45" s="39"/>
      <c r="E45" s="39"/>
      <c r="F45" s="39"/>
    </row>
    <row r="46" spans="1:10" ht="30.6" x14ac:dyDescent="0.3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658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505</v>
      </c>
      <c r="B48" s="206" t="s">
        <v>77</v>
      </c>
      <c r="C48" s="208">
        <v>410</v>
      </c>
      <c r="D48" s="207"/>
      <c r="E48" s="207"/>
      <c r="F48" s="207"/>
    </row>
    <row r="49" spans="1:6" s="209" customFormat="1" ht="30" customHeight="1" x14ac:dyDescent="0.3">
      <c r="A49" s="211" t="s">
        <v>82</v>
      </c>
      <c r="B49" s="211"/>
      <c r="C49" s="216">
        <v>615</v>
      </c>
      <c r="D49" s="213"/>
      <c r="E49" s="213"/>
      <c r="F49" s="213"/>
    </row>
    <row r="50" spans="1:6" s="209" customFormat="1" ht="30" customHeight="1" x14ac:dyDescent="0.3">
      <c r="A50" s="214" t="s">
        <v>21</v>
      </c>
      <c r="B50" s="214"/>
      <c r="C50" s="214"/>
      <c r="D50" s="214"/>
      <c r="E50" s="214"/>
      <c r="F50" s="217">
        <v>615</v>
      </c>
    </row>
    <row r="51" spans="1:6" s="209" customFormat="1" ht="30" customHeight="1" x14ac:dyDescent="0.3">
      <c r="A51" s="68"/>
      <c r="B51" s="68"/>
      <c r="C51" s="68"/>
      <c r="D51" s="68"/>
      <c r="E51" s="68"/>
      <c r="F51" s="68"/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49:B49"/>
    <mergeCell ref="A50:E5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92D050"/>
    <pageSetUpPr fitToPage="1"/>
  </sheetPr>
  <dimension ref="A1:J246"/>
  <sheetViews>
    <sheetView topLeftCell="B8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375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316.8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34866.86</v>
      </c>
      <c r="F21" s="152"/>
      <c r="G21" s="152">
        <v>32033.43</v>
      </c>
      <c r="H21" s="152"/>
      <c r="I21" s="147">
        <f>E21-G21</f>
        <v>2833.4300000000003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34866.86</v>
      </c>
      <c r="F23" s="147"/>
      <c r="G23" s="147">
        <f>G21+G22</f>
        <v>32033.43</v>
      </c>
      <c r="H23" s="147"/>
      <c r="I23" s="147">
        <f>I21+I22</f>
        <v>2833.4300000000003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8377.9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18095.616000000002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3991.6800000000003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380.16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1748.7360000000001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1102.4639999999999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836.35199999999998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6728.8320000000003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32883.840000000004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376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608</v>
      </c>
      <c r="B47" s="45" t="s">
        <v>66</v>
      </c>
      <c r="C47" s="46"/>
      <c r="D47" s="47">
        <v>395</v>
      </c>
      <c r="E47" s="46"/>
      <c r="F47" s="46"/>
    </row>
    <row r="48" spans="1:10" s="209" customFormat="1" ht="30" customHeight="1" x14ac:dyDescent="0.3">
      <c r="A48" s="205" t="s">
        <v>456</v>
      </c>
      <c r="B48" s="206" t="s">
        <v>66</v>
      </c>
      <c r="C48" s="207"/>
      <c r="D48" s="208">
        <v>395</v>
      </c>
      <c r="E48" s="207"/>
      <c r="F48" s="207"/>
    </row>
    <row r="49" spans="1:6" s="209" customFormat="1" ht="30" customHeight="1" x14ac:dyDescent="0.3">
      <c r="A49" s="205" t="s">
        <v>658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479</v>
      </c>
      <c r="B50" s="206" t="s">
        <v>873</v>
      </c>
      <c r="C50" s="208">
        <v>838.5</v>
      </c>
      <c r="D50" s="207"/>
      <c r="E50" s="207"/>
      <c r="F50" s="207"/>
    </row>
    <row r="51" spans="1:6" s="209" customFormat="1" ht="30" customHeight="1" x14ac:dyDescent="0.3">
      <c r="A51" s="205" t="s">
        <v>702</v>
      </c>
      <c r="B51" s="206" t="s">
        <v>620</v>
      </c>
      <c r="C51" s="210">
        <v>2194.5</v>
      </c>
      <c r="D51" s="207"/>
      <c r="E51" s="207"/>
      <c r="F51" s="207"/>
    </row>
    <row r="52" spans="1:6" s="209" customFormat="1" ht="30" customHeight="1" x14ac:dyDescent="0.3">
      <c r="A52" s="205" t="s">
        <v>495</v>
      </c>
      <c r="B52" s="206" t="s">
        <v>230</v>
      </c>
      <c r="C52" s="210">
        <v>2937</v>
      </c>
      <c r="D52" s="207"/>
      <c r="E52" s="207"/>
      <c r="F52" s="207"/>
    </row>
    <row r="53" spans="1:6" s="209" customFormat="1" ht="30" customHeight="1" x14ac:dyDescent="0.3">
      <c r="A53" s="205" t="s">
        <v>505</v>
      </c>
      <c r="B53" s="206" t="s">
        <v>77</v>
      </c>
      <c r="C53" s="208">
        <v>410</v>
      </c>
      <c r="D53" s="207"/>
      <c r="E53" s="207"/>
      <c r="F53" s="207"/>
    </row>
    <row r="54" spans="1:6" s="209" customFormat="1" ht="30" customHeight="1" thickBot="1" x14ac:dyDescent="0.35">
      <c r="A54" s="205" t="s">
        <v>705</v>
      </c>
      <c r="B54" s="206" t="s">
        <v>734</v>
      </c>
      <c r="C54" s="207"/>
      <c r="D54" s="207"/>
      <c r="E54" s="208">
        <v>400</v>
      </c>
      <c r="F54" s="207"/>
    </row>
    <row r="55" spans="1:6" s="209" customFormat="1" ht="30" customHeight="1" x14ac:dyDescent="0.3">
      <c r="A55" s="211" t="s">
        <v>82</v>
      </c>
      <c r="B55" s="211"/>
      <c r="C55" s="212">
        <v>6585</v>
      </c>
      <c r="D55" s="216">
        <v>790</v>
      </c>
      <c r="E55" s="216">
        <v>400</v>
      </c>
      <c r="F55" s="213"/>
    </row>
    <row r="56" spans="1:6" s="209" customFormat="1" ht="30" customHeight="1" x14ac:dyDescent="0.3">
      <c r="A56" s="214" t="s">
        <v>21</v>
      </c>
      <c r="B56" s="214"/>
      <c r="C56" s="214"/>
      <c r="D56" s="214"/>
      <c r="E56" s="214"/>
      <c r="F56" s="215">
        <v>7775</v>
      </c>
    </row>
    <row r="57" spans="1:6" s="209" customFormat="1" ht="30" customHeight="1" x14ac:dyDescent="0.3">
      <c r="A57" s="68"/>
      <c r="B57" s="68"/>
      <c r="C57" s="68"/>
      <c r="D57" s="68"/>
      <c r="E57" s="68"/>
      <c r="F57" s="68"/>
    </row>
    <row r="58" spans="1:6" s="209" customFormat="1" ht="30" customHeight="1" x14ac:dyDescent="0.3">
      <c r="A58" s="68"/>
      <c r="B58" s="68"/>
      <c r="C58" s="68"/>
      <c r="D58" s="68"/>
      <c r="E58" s="68"/>
      <c r="F58" s="68"/>
    </row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5:B55"/>
    <mergeCell ref="A56:E56"/>
    <mergeCell ref="A40:F40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J246"/>
  <sheetViews>
    <sheetView zoomScale="70" zoomScaleNormal="70" workbookViewId="0">
      <selection activeCell="G38" sqref="G38:H38"/>
    </sheetView>
  </sheetViews>
  <sheetFormatPr defaultRowHeight="14.4" x14ac:dyDescent="0.3"/>
  <cols>
    <col min="1" max="1" width="11.77734375" customWidth="1"/>
    <col min="2" max="2" width="55.21875" customWidth="1"/>
    <col min="3" max="7" width="9" customWidth="1"/>
    <col min="8" max="8" width="4.109375" customWidth="1"/>
    <col min="9" max="9" width="9" customWidth="1"/>
    <col min="10" max="10" width="1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377</v>
      </c>
      <c r="I2" s="156"/>
      <c r="J2" s="156"/>
    </row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1979</v>
      </c>
    </row>
    <row r="7" spans="1:10" x14ac:dyDescent="0.3">
      <c r="A7" t="s">
        <v>7</v>
      </c>
      <c r="C7" s="24">
        <v>93.2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2</v>
      </c>
    </row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x14ac:dyDescent="0.3">
      <c r="H11" s="26"/>
      <c r="I11" s="236">
        <v>42552</v>
      </c>
      <c r="J11" s="246" t="s">
        <v>378</v>
      </c>
    </row>
    <row r="12" spans="1:10" x14ac:dyDescent="0.3">
      <c r="A12" t="s">
        <v>12</v>
      </c>
      <c r="G12" t="s">
        <v>13</v>
      </c>
      <c r="H12" s="28"/>
      <c r="I12" s="235">
        <v>5.85</v>
      </c>
      <c r="J12" s="234"/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0</v>
      </c>
      <c r="F21" s="152"/>
      <c r="G21" s="152">
        <v>0</v>
      </c>
      <c r="H21" s="152"/>
      <c r="I21" s="147">
        <f>E21-G21</f>
        <v>0</v>
      </c>
      <c r="J21" s="147"/>
    </row>
    <row r="22" spans="1:10" ht="1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0</v>
      </c>
      <c r="F23" s="147"/>
      <c r="G23" s="147">
        <f>G21+G22</f>
        <v>0</v>
      </c>
      <c r="H23" s="147"/>
      <c r="I23" s="147">
        <f>I21+I22</f>
        <v>0</v>
      </c>
      <c r="J23" s="147"/>
    </row>
    <row r="24" spans="1:10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0</v>
      </c>
    </row>
    <row r="25" spans="1:10" x14ac:dyDescent="0.3">
      <c r="A25" s="32" t="s">
        <v>23</v>
      </c>
    </row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15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0</v>
      </c>
      <c r="H28" s="149"/>
      <c r="I28" s="147">
        <f>G28*$C$7*12</f>
        <v>0</v>
      </c>
      <c r="J28" s="147"/>
    </row>
    <row r="29" spans="1:10" ht="1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15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0</v>
      </c>
      <c r="H30" s="146"/>
      <c r="I30" s="147">
        <f>G30*$C$7*12</f>
        <v>0</v>
      </c>
      <c r="J30" s="147"/>
    </row>
    <row r="31" spans="1:10" ht="15" customHeight="1" x14ac:dyDescent="0.3">
      <c r="A31" s="38">
        <v>4</v>
      </c>
      <c r="B31" s="145" t="s">
        <v>32</v>
      </c>
      <c r="C31" s="145"/>
      <c r="D31" s="145"/>
      <c r="E31" s="145"/>
      <c r="F31" s="33" t="s">
        <v>13</v>
      </c>
      <c r="G31" s="146">
        <v>0</v>
      </c>
      <c r="H31" s="146"/>
      <c r="I31" s="147">
        <f t="shared" ref="I31:I37" si="0">G31*$C$7*12</f>
        <v>0</v>
      </c>
      <c r="J31" s="147"/>
    </row>
    <row r="32" spans="1:10" ht="25.05" customHeight="1" x14ac:dyDescent="0.3">
      <c r="A32" s="38">
        <v>5</v>
      </c>
      <c r="B32" s="145" t="s">
        <v>106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</v>
      </c>
      <c r="H34" s="146"/>
      <c r="I34" s="147">
        <f t="shared" si="0"/>
        <v>0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</v>
      </c>
      <c r="H35" s="146"/>
      <c r="I35" s="147">
        <f t="shared" si="0"/>
        <v>0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</v>
      </c>
      <c r="H36" s="146"/>
      <c r="I36" s="147">
        <f t="shared" si="0"/>
        <v>0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0</v>
      </c>
      <c r="H37" s="146"/>
      <c r="I37" s="147">
        <f t="shared" si="0"/>
        <v>0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0</v>
      </c>
      <c r="J38" s="147"/>
    </row>
    <row r="48" spans="1:10" s="209" customFormat="1" ht="30" customHeight="1" x14ac:dyDescent="0.3"/>
    <row r="49" s="209" customFormat="1" ht="30" customHeight="1" x14ac:dyDescent="0.3"/>
    <row r="50" s="209" customFormat="1" ht="30" customHeight="1" x14ac:dyDescent="0.3"/>
    <row r="51" s="209" customFormat="1" ht="30" customHeight="1" x14ac:dyDescent="0.3"/>
    <row r="52" s="209" customFormat="1" ht="30" customHeight="1" x14ac:dyDescent="0.3"/>
    <row r="53" s="209" customFormat="1" ht="30" customHeight="1" x14ac:dyDescent="0.3"/>
    <row r="54" s="209" customFormat="1" ht="30" customHeight="1" x14ac:dyDescent="0.3"/>
    <row r="55" s="209" customFormat="1" ht="30" customHeight="1" x14ac:dyDescent="0.3"/>
    <row r="56" s="209" customFormat="1" ht="30" customHeight="1" x14ac:dyDescent="0.3"/>
    <row r="57" s="209" customFormat="1" ht="30" customHeight="1" x14ac:dyDescent="0.3"/>
    <row r="58" s="209" customFormat="1" ht="30" customHeight="1" x14ac:dyDescent="0.3"/>
    <row r="59" s="209" customFormat="1" ht="30" customHeight="1" x14ac:dyDescent="0.3"/>
    <row r="60" s="209" customFormat="1" ht="30" customHeight="1" x14ac:dyDescent="0.3"/>
    <row r="61" s="209" customFormat="1" ht="30" customHeight="1" x14ac:dyDescent="0.3"/>
    <row r="62" s="209" customFormat="1" ht="30" customHeight="1" x14ac:dyDescent="0.3"/>
    <row r="63" s="209" customFormat="1" ht="30" customHeight="1" x14ac:dyDescent="0.3"/>
    <row r="64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00B050"/>
    <pageSetUpPr fitToPage="1"/>
  </sheetPr>
  <dimension ref="A1:J246"/>
  <sheetViews>
    <sheetView topLeftCell="B4" zoomScale="70" zoomScaleNormal="70" workbookViewId="0">
      <selection activeCell="I30" sqref="I30:J30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379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1966</v>
      </c>
    </row>
    <row r="7" spans="1:10" x14ac:dyDescent="0.3">
      <c r="A7" t="s">
        <v>7</v>
      </c>
      <c r="C7" s="24">
        <v>321.89999999999998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34581.72</v>
      </c>
      <c r="F21" s="152"/>
      <c r="G21" s="152">
        <v>21061.59</v>
      </c>
      <c r="H21" s="152"/>
      <c r="I21" s="147">
        <f>E21-G21</f>
        <v>13520.130000000001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34581.72</v>
      </c>
      <c r="F23" s="147"/>
      <c r="G23" s="147">
        <f>G21+G22</f>
        <v>21061.59</v>
      </c>
      <c r="H23" s="147"/>
      <c r="I23" s="147">
        <f>I21+I22</f>
        <v>13520.130000000001</v>
      </c>
      <c r="J23" s="147"/>
    </row>
    <row r="24" spans="1:10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47517.120000000003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18386.928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4055.94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386.28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1776.8879999999999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1120.2119999999998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849.81600000000003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6837.155999999999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33413.219999999994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380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645</v>
      </c>
      <c r="B48" s="206" t="s">
        <v>143</v>
      </c>
      <c r="C48" s="207"/>
      <c r="D48" s="207"/>
      <c r="E48" s="208">
        <v>537</v>
      </c>
      <c r="F48" s="207"/>
    </row>
    <row r="49" spans="1:6" s="209" customFormat="1" ht="30" customHeight="1" x14ac:dyDescent="0.3">
      <c r="A49" s="205" t="s">
        <v>658</v>
      </c>
      <c r="B49" s="206" t="s">
        <v>63</v>
      </c>
      <c r="C49" s="208">
        <v>205</v>
      </c>
      <c r="D49" s="207"/>
      <c r="E49" s="207"/>
      <c r="F49" s="207"/>
    </row>
    <row r="50" spans="1:6" s="209" customFormat="1" ht="30" customHeight="1" x14ac:dyDescent="0.3">
      <c r="A50" s="205" t="s">
        <v>587</v>
      </c>
      <c r="B50" s="206" t="s">
        <v>59</v>
      </c>
      <c r="C50" s="207"/>
      <c r="D50" s="207"/>
      <c r="E50" s="208">
        <v>790</v>
      </c>
      <c r="F50" s="207"/>
    </row>
    <row r="51" spans="1:6" s="209" customFormat="1" ht="30" customHeight="1" thickBot="1" x14ac:dyDescent="0.35">
      <c r="A51" s="205" t="s">
        <v>505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6">
        <v>615</v>
      </c>
      <c r="D52" s="213"/>
      <c r="E52" s="212">
        <v>1327</v>
      </c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1942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2:B52"/>
    <mergeCell ref="A53:E53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92D050"/>
    <pageSetUpPr fitToPage="1"/>
  </sheetPr>
  <dimension ref="A1:J246"/>
  <sheetViews>
    <sheetView topLeftCell="B2" zoomScale="70" zoomScaleNormal="70" workbookViewId="0">
      <selection activeCell="I35" sqref="I35:J35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381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1963</v>
      </c>
    </row>
    <row r="7" spans="1:10" x14ac:dyDescent="0.3">
      <c r="A7" t="s">
        <v>7</v>
      </c>
      <c r="C7" s="24">
        <v>107.6</v>
      </c>
      <c r="D7" s="23" t="s">
        <v>8</v>
      </c>
      <c r="E7" s="158" t="s">
        <v>9</v>
      </c>
      <c r="F7" s="158"/>
      <c r="G7" s="158"/>
      <c r="I7" s="24">
        <v>1</v>
      </c>
    </row>
    <row r="8" spans="1:10" x14ac:dyDescent="0.3">
      <c r="C8" s="25"/>
      <c r="E8" s="158" t="s">
        <v>10</v>
      </c>
      <c r="F8" s="158"/>
      <c r="G8" s="158"/>
      <c r="I8" s="24">
        <v>4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47"/>
      <c r="J11" s="243"/>
    </row>
    <row r="12" spans="1:10" x14ac:dyDescent="0.3">
      <c r="A12" t="s">
        <v>12</v>
      </c>
      <c r="G12" t="s">
        <v>13</v>
      </c>
      <c r="H12" s="28"/>
      <c r="I12" s="237">
        <v>43344</v>
      </c>
      <c r="J12" s="237">
        <v>43709</v>
      </c>
    </row>
    <row r="13" spans="1:10" x14ac:dyDescent="0.3">
      <c r="H13" s="28"/>
      <c r="I13" s="30">
        <v>8.26</v>
      </c>
      <c r="J13" s="30">
        <v>8.67</v>
      </c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10841.76</v>
      </c>
      <c r="F21" s="152"/>
      <c r="G21" s="152">
        <v>2849.91</v>
      </c>
      <c r="H21" s="152"/>
      <c r="I21" s="147">
        <f>E21-G21</f>
        <v>7991.85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10841.76</v>
      </c>
      <c r="F23" s="147"/>
      <c r="G23" s="147">
        <f>G21+G22</f>
        <v>2849.91</v>
      </c>
      <c r="H23" s="147"/>
      <c r="I23" s="147">
        <f>I21+I22</f>
        <v>7991.85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15602.9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6146.1119999999992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1355.76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129.12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593.952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374.44799999999998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284.06400000000002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2285.424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11168.880000000001</v>
      </c>
      <c r="J38" s="147"/>
    </row>
    <row r="39" spans="1:10" ht="21" x14ac:dyDescent="0.4">
      <c r="A39" s="134" t="s">
        <v>40</v>
      </c>
      <c r="B39" s="134"/>
      <c r="C39" s="134"/>
      <c r="D39" s="134"/>
      <c r="E39" s="134"/>
      <c r="F39" s="134"/>
    </row>
    <row r="40" spans="1:10" x14ac:dyDescent="0.3">
      <c r="A40" s="39"/>
      <c r="B40" s="39"/>
      <c r="C40" s="39"/>
      <c r="D40" s="39"/>
      <c r="E40" s="39"/>
      <c r="F40" s="39"/>
    </row>
    <row r="41" spans="1:10" ht="17.399999999999999" x14ac:dyDescent="0.3">
      <c r="A41" s="40" t="s">
        <v>382</v>
      </c>
      <c r="B41" s="39"/>
      <c r="C41" s="39"/>
      <c r="D41" s="39"/>
      <c r="E41" s="39"/>
      <c r="F41" s="39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448</v>
      </c>
      <c r="B43" s="39"/>
      <c r="C43" s="39"/>
      <c r="D43" s="39"/>
      <c r="E43" s="39"/>
      <c r="F43" s="39"/>
    </row>
    <row r="44" spans="1:10" ht="15" thickBot="1" x14ac:dyDescent="0.35">
      <c r="A44" s="39"/>
      <c r="B44" s="39"/>
      <c r="C44" s="39"/>
      <c r="D44" s="39"/>
      <c r="E44" s="39"/>
      <c r="F44" s="39"/>
    </row>
    <row r="45" spans="1:10" ht="31.2" thickBot="1" x14ac:dyDescent="0.35">
      <c r="A45" s="41" t="s">
        <v>43</v>
      </c>
      <c r="B45" s="42" t="s">
        <v>44</v>
      </c>
      <c r="C45" s="42" t="s">
        <v>45</v>
      </c>
      <c r="D45" s="42" t="s">
        <v>46</v>
      </c>
      <c r="E45" s="42" t="s">
        <v>47</v>
      </c>
      <c r="F45" s="43" t="s">
        <v>48</v>
      </c>
    </row>
    <row r="46" spans="1:10" x14ac:dyDescent="0.3">
      <c r="A46" s="44" t="s">
        <v>658</v>
      </c>
      <c r="B46" s="45" t="s">
        <v>63</v>
      </c>
      <c r="C46" s="47">
        <v>205</v>
      </c>
      <c r="D46" s="46"/>
      <c r="E46" s="46"/>
      <c r="F46" s="46"/>
    </row>
    <row r="47" spans="1:10" ht="15" thickBot="1" x14ac:dyDescent="0.35">
      <c r="A47" s="44" t="s">
        <v>505</v>
      </c>
      <c r="B47" s="45" t="s">
        <v>77</v>
      </c>
      <c r="C47" s="47">
        <v>410</v>
      </c>
      <c r="D47" s="46"/>
      <c r="E47" s="46"/>
      <c r="F47" s="46"/>
    </row>
    <row r="48" spans="1:10" s="209" customFormat="1" ht="30" customHeight="1" x14ac:dyDescent="0.3">
      <c r="A48" s="211" t="s">
        <v>82</v>
      </c>
      <c r="B48" s="211"/>
      <c r="C48" s="216">
        <v>615</v>
      </c>
      <c r="D48" s="213"/>
      <c r="E48" s="213"/>
      <c r="F48" s="213"/>
    </row>
    <row r="49" spans="1:6" s="209" customFormat="1" ht="30" customHeight="1" x14ac:dyDescent="0.3">
      <c r="A49" s="214" t="s">
        <v>21</v>
      </c>
      <c r="B49" s="214"/>
      <c r="C49" s="214"/>
      <c r="D49" s="214"/>
      <c r="E49" s="214"/>
      <c r="F49" s="217">
        <v>615</v>
      </c>
    </row>
    <row r="50" spans="1:6" s="209" customFormat="1" ht="30" customHeight="1" x14ac:dyDescent="0.3">
      <c r="A50" s="68"/>
      <c r="B50" s="68"/>
      <c r="C50" s="68"/>
      <c r="D50" s="68"/>
      <c r="E50" s="68"/>
      <c r="F50" s="68"/>
    </row>
    <row r="51" spans="1:6" s="209" customFormat="1" ht="30" customHeight="1" x14ac:dyDescent="0.3">
      <c r="A51" s="68"/>
      <c r="B51" s="68"/>
      <c r="C51" s="68"/>
      <c r="D51" s="68"/>
      <c r="E51" s="68"/>
      <c r="F51" s="68"/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39:F39"/>
    <mergeCell ref="B37:E37"/>
    <mergeCell ref="G37:H37"/>
    <mergeCell ref="A48:B48"/>
    <mergeCell ref="A49:E49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00B050"/>
    <pageSetUpPr fitToPage="1"/>
  </sheetPr>
  <dimension ref="A1:J246"/>
  <sheetViews>
    <sheetView topLeftCell="B1" zoomScale="70" zoomScaleNormal="70" workbookViewId="0">
      <selection activeCell="I36" sqref="I36:J36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383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1970</v>
      </c>
    </row>
    <row r="7" spans="1:10" x14ac:dyDescent="0.3">
      <c r="A7" t="s">
        <v>7</v>
      </c>
      <c r="C7" s="24">
        <v>321.60000000000002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8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36257.18</v>
      </c>
      <c r="F21" s="152"/>
      <c r="G21" s="152">
        <v>27465.200000000001</v>
      </c>
      <c r="H21" s="152"/>
      <c r="I21" s="147">
        <f>E21-G21</f>
        <v>8791.98</v>
      </c>
      <c r="J21" s="147"/>
    </row>
    <row r="22" spans="1:10" ht="45" customHeight="1" x14ac:dyDescent="0.3">
      <c r="A22" s="33">
        <v>2</v>
      </c>
      <c r="B22" s="195"/>
      <c r="C22" s="195"/>
      <c r="D22" s="195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36257.18</v>
      </c>
      <c r="F23" s="147"/>
      <c r="G23" s="147">
        <f>G21+G22</f>
        <v>27465.200000000001</v>
      </c>
      <c r="H23" s="147"/>
      <c r="I23" s="147">
        <f>I21+I22</f>
        <v>8791.98</v>
      </c>
      <c r="J23" s="147"/>
    </row>
    <row r="24" spans="1:10" ht="16.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22503.43</v>
      </c>
    </row>
    <row r="25" spans="1:10" x14ac:dyDescent="0.3">
      <c r="A25" s="32" t="s">
        <v>23</v>
      </c>
      <c r="J25" t="s">
        <v>22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18369.792000000001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4052.1600000000008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385.92000000000007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1775.232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1119.1679999999999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849.02400000000011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6830.7840000000015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33382.080000000009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ht="21" x14ac:dyDescent="0.4">
      <c r="A40" s="134" t="s">
        <v>40</v>
      </c>
      <c r="B40" s="134"/>
      <c r="C40" s="134"/>
      <c r="D40" s="134"/>
      <c r="E40" s="134"/>
      <c r="F40" s="134"/>
    </row>
    <row r="41" spans="1:10" x14ac:dyDescent="0.3">
      <c r="A41" s="39"/>
      <c r="B41" s="39"/>
      <c r="C41" s="39"/>
      <c r="D41" s="39"/>
      <c r="E41" s="39"/>
      <c r="F41" s="39"/>
    </row>
    <row r="42" spans="1:10" ht="17.399999999999999" x14ac:dyDescent="0.3">
      <c r="A42" s="40" t="s">
        <v>384</v>
      </c>
      <c r="B42" s="39"/>
      <c r="C42" s="39"/>
      <c r="D42" s="39"/>
      <c r="E42" s="39"/>
      <c r="F42" s="39"/>
    </row>
    <row r="43" spans="1:10" x14ac:dyDescent="0.3">
      <c r="A43" s="39"/>
      <c r="B43" s="39"/>
      <c r="C43" s="39"/>
      <c r="D43" s="39"/>
      <c r="E43" s="39"/>
      <c r="F43" s="39"/>
    </row>
    <row r="44" spans="1:10" ht="17.399999999999999" x14ac:dyDescent="0.3">
      <c r="A44" s="40" t="s">
        <v>448</v>
      </c>
      <c r="B44" s="39"/>
      <c r="C44" s="39"/>
      <c r="D44" s="39"/>
      <c r="E44" s="39"/>
      <c r="F44" s="39"/>
    </row>
    <row r="45" spans="1:10" ht="15" thickBot="1" x14ac:dyDescent="0.35">
      <c r="A45" s="39"/>
      <c r="B45" s="39"/>
      <c r="C45" s="39"/>
      <c r="D45" s="39"/>
      <c r="E45" s="39"/>
      <c r="F45" s="39"/>
    </row>
    <row r="46" spans="1:10" ht="31.2" thickBot="1" x14ac:dyDescent="0.35">
      <c r="A46" s="41" t="s">
        <v>43</v>
      </c>
      <c r="B46" s="42" t="s">
        <v>44</v>
      </c>
      <c r="C46" s="42" t="s">
        <v>45</v>
      </c>
      <c r="D46" s="42" t="s">
        <v>46</v>
      </c>
      <c r="E46" s="42" t="s">
        <v>47</v>
      </c>
      <c r="F46" s="43" t="s">
        <v>48</v>
      </c>
    </row>
    <row r="47" spans="1:10" x14ac:dyDescent="0.3">
      <c r="A47" s="44" t="s">
        <v>658</v>
      </c>
      <c r="B47" s="45" t="s">
        <v>63</v>
      </c>
      <c r="C47" s="47">
        <v>205</v>
      </c>
      <c r="D47" s="46"/>
      <c r="E47" s="46"/>
      <c r="F47" s="46"/>
    </row>
    <row r="48" spans="1:10" s="209" customFormat="1" ht="30" customHeight="1" x14ac:dyDescent="0.3">
      <c r="A48" s="205" t="s">
        <v>476</v>
      </c>
      <c r="B48" s="206" t="s">
        <v>165</v>
      </c>
      <c r="C48" s="207"/>
      <c r="D48" s="207"/>
      <c r="E48" s="208">
        <v>395</v>
      </c>
      <c r="F48" s="207"/>
    </row>
    <row r="49" spans="1:6" s="209" customFormat="1" ht="30" customHeight="1" thickBot="1" x14ac:dyDescent="0.35">
      <c r="A49" s="205" t="s">
        <v>505</v>
      </c>
      <c r="B49" s="206" t="s">
        <v>77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11" t="s">
        <v>82</v>
      </c>
      <c r="B50" s="211"/>
      <c r="C50" s="216">
        <v>615</v>
      </c>
      <c r="D50" s="213"/>
      <c r="E50" s="216">
        <v>395</v>
      </c>
      <c r="F50" s="213"/>
    </row>
    <row r="51" spans="1:6" s="209" customFormat="1" ht="30" customHeight="1" x14ac:dyDescent="0.3">
      <c r="A51" s="214" t="s">
        <v>21</v>
      </c>
      <c r="B51" s="214"/>
      <c r="C51" s="214"/>
      <c r="D51" s="214"/>
      <c r="E51" s="214"/>
      <c r="F51" s="215">
        <v>1010</v>
      </c>
    </row>
    <row r="52" spans="1:6" s="209" customFormat="1" ht="30" customHeight="1" x14ac:dyDescent="0.3"/>
    <row r="53" spans="1:6" s="209" customFormat="1" ht="30" customHeight="1" x14ac:dyDescent="0.3"/>
    <row r="54" spans="1:6" s="209" customFormat="1" ht="30" customHeight="1" x14ac:dyDescent="0.3"/>
    <row r="55" spans="1:6" s="209" customFormat="1" ht="30" customHeight="1" x14ac:dyDescent="0.3"/>
    <row r="56" spans="1:6" s="209" customFormat="1" ht="30" customHeight="1" x14ac:dyDescent="0.3">
      <c r="A56" s="68"/>
      <c r="B56" s="68"/>
      <c r="C56" s="68"/>
      <c r="D56" s="68"/>
      <c r="E56" s="68"/>
      <c r="F56" s="68"/>
    </row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B37:E37"/>
    <mergeCell ref="G37:H37"/>
    <mergeCell ref="A50:B50"/>
    <mergeCell ref="A51:E51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92D050"/>
    <pageSetUpPr fitToPage="1"/>
  </sheetPr>
  <dimension ref="A1:N246"/>
  <sheetViews>
    <sheetView topLeftCell="B14" zoomScale="70" zoomScaleNormal="70" workbookViewId="0">
      <selection activeCell="I34" sqref="I34:J34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386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1947</v>
      </c>
    </row>
    <row r="7" spans="1:10" x14ac:dyDescent="0.3">
      <c r="A7" t="s">
        <v>7</v>
      </c>
      <c r="C7" s="24">
        <v>581.6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12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4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4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4" ht="9.75" customHeight="1" x14ac:dyDescent="0.3"/>
    <row r="20" spans="1:14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4" x14ac:dyDescent="0.3">
      <c r="A21" s="33">
        <v>1</v>
      </c>
      <c r="B21" s="137" t="s">
        <v>898</v>
      </c>
      <c r="C21" s="137"/>
      <c r="D21" s="137"/>
      <c r="E21" s="152">
        <v>64115.64</v>
      </c>
      <c r="F21" s="152"/>
      <c r="G21" s="152">
        <v>61207.73</v>
      </c>
      <c r="H21" s="152"/>
      <c r="I21" s="147">
        <f>E21-G21</f>
        <v>2907.9099999999962</v>
      </c>
      <c r="J21" s="147"/>
    </row>
    <row r="22" spans="1:14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4" x14ac:dyDescent="0.3">
      <c r="A23" s="33"/>
      <c r="B23" s="150" t="s">
        <v>21</v>
      </c>
      <c r="C23" s="150"/>
      <c r="D23" s="150"/>
      <c r="E23" s="147">
        <f>E21+E22</f>
        <v>64115.64</v>
      </c>
      <c r="F23" s="147"/>
      <c r="G23" s="147">
        <f>G21+G22</f>
        <v>61207.73</v>
      </c>
      <c r="H23" s="147"/>
      <c r="I23" s="147">
        <f>I21+I22</f>
        <v>2907.9099999999962</v>
      </c>
      <c r="J23" s="147"/>
    </row>
    <row r="24" spans="1:14" ht="18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19152.439999999999</v>
      </c>
    </row>
    <row r="25" spans="1:14" x14ac:dyDescent="0.3">
      <c r="A25" s="32" t="s">
        <v>23</v>
      </c>
    </row>
    <row r="26" spans="1:14" ht="10.5" customHeight="1" x14ac:dyDescent="0.3"/>
    <row r="27" spans="1:14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4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33220.991999999998</v>
      </c>
      <c r="J28" s="147"/>
    </row>
    <row r="29" spans="1:14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4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7328.1600000000008</v>
      </c>
      <c r="J30" s="147"/>
      <c r="N30" t="s">
        <v>22</v>
      </c>
    </row>
    <row r="31" spans="1:14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697.92000000000007</v>
      </c>
      <c r="J31" s="147"/>
    </row>
    <row r="32" spans="1:14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3210.4319999999998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2023.9679999999998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1535.4240000000002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12353.184000000001</v>
      </c>
      <c r="J37" s="147"/>
    </row>
    <row r="38" spans="1:10" ht="1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60370.080000000002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387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874</v>
      </c>
      <c r="B48" s="206" t="s">
        <v>93</v>
      </c>
      <c r="C48" s="208">
        <v>790</v>
      </c>
      <c r="D48" s="207"/>
      <c r="E48" s="207"/>
      <c r="F48" s="207"/>
    </row>
    <row r="49" spans="1:6" s="209" customFormat="1" ht="30" customHeight="1" x14ac:dyDescent="0.3">
      <c r="A49" s="205" t="s">
        <v>560</v>
      </c>
      <c r="B49" s="206" t="s">
        <v>63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504</v>
      </c>
      <c r="B50" s="206" t="s">
        <v>77</v>
      </c>
      <c r="C50" s="208">
        <v>410</v>
      </c>
      <c r="D50" s="207"/>
      <c r="E50" s="207"/>
      <c r="F50" s="207"/>
    </row>
    <row r="51" spans="1:6" s="209" customFormat="1" ht="30" customHeight="1" x14ac:dyDescent="0.3">
      <c r="A51" s="205" t="s">
        <v>683</v>
      </c>
      <c r="B51" s="206" t="s">
        <v>143</v>
      </c>
      <c r="C51" s="207"/>
      <c r="D51" s="207"/>
      <c r="E51" s="210">
        <v>2117</v>
      </c>
      <c r="F51" s="207"/>
    </row>
    <row r="52" spans="1:6" s="209" customFormat="1" ht="30" customHeight="1" thickBot="1" x14ac:dyDescent="0.35">
      <c r="A52" s="205" t="s">
        <v>518</v>
      </c>
      <c r="B52" s="206" t="s">
        <v>143</v>
      </c>
      <c r="C52" s="207"/>
      <c r="D52" s="207"/>
      <c r="E52" s="210">
        <v>1719</v>
      </c>
      <c r="F52" s="207"/>
    </row>
    <row r="53" spans="1:6" s="209" customFormat="1" ht="30" customHeight="1" x14ac:dyDescent="0.3">
      <c r="A53" s="211" t="s">
        <v>82</v>
      </c>
      <c r="B53" s="211"/>
      <c r="C53" s="212">
        <v>1610</v>
      </c>
      <c r="D53" s="213"/>
      <c r="E53" s="212">
        <v>3836</v>
      </c>
      <c r="F53" s="213"/>
    </row>
    <row r="54" spans="1:6" s="209" customFormat="1" ht="30" customHeight="1" x14ac:dyDescent="0.3">
      <c r="A54" s="214" t="s">
        <v>21</v>
      </c>
      <c r="B54" s="214"/>
      <c r="C54" s="214"/>
      <c r="D54" s="214"/>
      <c r="E54" s="214"/>
      <c r="F54" s="215">
        <v>5446</v>
      </c>
    </row>
    <row r="55" spans="1:6" s="209" customFormat="1" ht="30" customHeight="1" x14ac:dyDescent="0.3">
      <c r="A55" s="68"/>
      <c r="B55" s="68"/>
      <c r="C55" s="68"/>
      <c r="D55" s="68"/>
      <c r="E55" s="68"/>
      <c r="F55" s="68"/>
    </row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3:B53"/>
    <mergeCell ref="A54:E54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92D050"/>
    <pageSetUpPr fitToPage="1"/>
  </sheetPr>
  <dimension ref="A1:J246"/>
  <sheetViews>
    <sheetView topLeftCell="B1" zoomScale="70" zoomScaleNormal="70" workbookViewId="0">
      <selection activeCell="I31" sqref="I31:J31"/>
    </sheetView>
  </sheetViews>
  <sheetFormatPr defaultRowHeight="14.4" x14ac:dyDescent="0.3"/>
  <cols>
    <col min="1" max="1" width="11.77734375" customWidth="1"/>
    <col min="2" max="2" width="55.21875" customWidth="1"/>
    <col min="3" max="6" width="14.6640625" customWidth="1"/>
    <col min="7" max="7" width="8.6640625" customWidth="1"/>
    <col min="8" max="8" width="4.109375" customWidth="1"/>
    <col min="9" max="10" width="8.6640625" customWidth="1"/>
    <col min="11" max="11" width="10.109375" customWidth="1"/>
    <col min="12" max="1025" width="9" customWidth="1"/>
  </cols>
  <sheetData>
    <row r="1" spans="1:10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x14ac:dyDescent="0.3">
      <c r="A2" t="s">
        <v>1</v>
      </c>
      <c r="C2" s="156" t="s">
        <v>894</v>
      </c>
      <c r="D2" s="156"/>
      <c r="E2" s="156"/>
      <c r="F2" s="156"/>
      <c r="G2" s="2" t="s">
        <v>2</v>
      </c>
      <c r="H2" s="156" t="s">
        <v>388</v>
      </c>
      <c r="I2" s="156"/>
      <c r="J2" s="156"/>
    </row>
    <row r="3" spans="1:10" ht="11.25" customHeight="1" x14ac:dyDescent="0.3"/>
    <row r="4" spans="1:10" x14ac:dyDescent="0.3">
      <c r="A4" s="157" t="s">
        <v>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1.25" customHeight="1" x14ac:dyDescent="0.3">
      <c r="A5" s="21"/>
    </row>
    <row r="6" spans="1:10" x14ac:dyDescent="0.3">
      <c r="A6" t="s">
        <v>5</v>
      </c>
      <c r="C6" s="22"/>
      <c r="D6" s="23"/>
      <c r="E6" s="158" t="s">
        <v>6</v>
      </c>
      <c r="F6" s="158"/>
      <c r="G6" s="158"/>
      <c r="I6" s="24">
        <v>1947</v>
      </c>
    </row>
    <row r="7" spans="1:10" x14ac:dyDescent="0.3">
      <c r="A7" t="s">
        <v>7</v>
      </c>
      <c r="C7" s="24">
        <v>538.20000000000005</v>
      </c>
      <c r="D7" s="23" t="s">
        <v>8</v>
      </c>
      <c r="E7" s="158" t="s">
        <v>9</v>
      </c>
      <c r="F7" s="158"/>
      <c r="G7" s="158"/>
      <c r="I7" s="24">
        <v>2</v>
      </c>
    </row>
    <row r="8" spans="1:10" x14ac:dyDescent="0.3">
      <c r="C8" s="25"/>
      <c r="E8" s="158" t="s">
        <v>10</v>
      </c>
      <c r="F8" s="158"/>
      <c r="G8" s="158"/>
      <c r="I8" s="24">
        <v>16</v>
      </c>
    </row>
    <row r="9" spans="1:10" ht="10.5" customHeight="1" x14ac:dyDescent="0.3"/>
    <row r="10" spans="1:10" x14ac:dyDescent="0.3">
      <c r="A10" s="157" t="s">
        <v>11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 customHeight="1" x14ac:dyDescent="0.3">
      <c r="H11" s="26"/>
      <c r="I11" s="237">
        <v>43344</v>
      </c>
      <c r="J11" s="237">
        <v>43709</v>
      </c>
    </row>
    <row r="12" spans="1:10" x14ac:dyDescent="0.3">
      <c r="A12" t="s">
        <v>12</v>
      </c>
      <c r="G12" t="s">
        <v>13</v>
      </c>
      <c r="H12" s="28"/>
      <c r="I12" s="234">
        <v>8.26</v>
      </c>
      <c r="J12" s="234">
        <v>8.67</v>
      </c>
    </row>
    <row r="13" spans="1:10" x14ac:dyDescent="0.3">
      <c r="H13" s="28"/>
      <c r="I13" s="50"/>
      <c r="J13" s="31"/>
    </row>
    <row r="14" spans="1:10" x14ac:dyDescent="0.3">
      <c r="H14" s="28"/>
      <c r="I14" s="50"/>
      <c r="J14" s="31"/>
    </row>
    <row r="15" spans="1:10" ht="10.5" customHeight="1" x14ac:dyDescent="0.3"/>
    <row r="16" spans="1:10" x14ac:dyDescent="0.3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.7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9.75" customHeight="1" x14ac:dyDescent="0.3"/>
    <row r="20" spans="1:10" x14ac:dyDescent="0.3">
      <c r="A20" s="33"/>
      <c r="B20" s="156" t="s">
        <v>84</v>
      </c>
      <c r="C20" s="156"/>
      <c r="D20" s="156"/>
      <c r="E20" s="156" t="s">
        <v>17</v>
      </c>
      <c r="F20" s="156"/>
      <c r="G20" s="156" t="s">
        <v>18</v>
      </c>
      <c r="H20" s="156"/>
      <c r="I20" s="156" t="s">
        <v>19</v>
      </c>
      <c r="J20" s="156"/>
    </row>
    <row r="21" spans="1:10" x14ac:dyDescent="0.3">
      <c r="A21" s="33">
        <v>1</v>
      </c>
      <c r="B21" s="137" t="s">
        <v>898</v>
      </c>
      <c r="C21" s="137"/>
      <c r="D21" s="137"/>
      <c r="E21" s="152">
        <v>59352.42</v>
      </c>
      <c r="F21" s="152"/>
      <c r="G21" s="152">
        <v>39054.71</v>
      </c>
      <c r="H21" s="152"/>
      <c r="I21" s="147">
        <f>E21-G21</f>
        <v>20297.71</v>
      </c>
      <c r="J21" s="147"/>
    </row>
    <row r="22" spans="1:10" ht="45" customHeight="1" x14ac:dyDescent="0.3">
      <c r="A22" s="33">
        <v>2</v>
      </c>
      <c r="B22" s="139"/>
      <c r="C22" s="139"/>
      <c r="D22" s="139"/>
      <c r="E22" s="153"/>
      <c r="F22" s="153"/>
      <c r="G22" s="153"/>
      <c r="H22" s="153"/>
      <c r="I22" s="154"/>
      <c r="J22" s="154"/>
    </row>
    <row r="23" spans="1:10" x14ac:dyDescent="0.3">
      <c r="A23" s="33"/>
      <c r="B23" s="150" t="s">
        <v>21</v>
      </c>
      <c r="C23" s="150"/>
      <c r="D23" s="150"/>
      <c r="E23" s="147">
        <f>E21+E22</f>
        <v>59352.42</v>
      </c>
      <c r="F23" s="147"/>
      <c r="G23" s="147">
        <f>G21+G22</f>
        <v>39054.71</v>
      </c>
      <c r="H23" s="147"/>
      <c r="I23" s="147">
        <f>I21+I22</f>
        <v>20297.71</v>
      </c>
      <c r="J23" s="147"/>
    </row>
    <row r="24" spans="1:10" ht="17.25" customHeight="1" x14ac:dyDescent="0.3">
      <c r="A24" s="33"/>
      <c r="B24" s="34" t="s">
        <v>85</v>
      </c>
      <c r="C24" s="35"/>
      <c r="D24" s="35"/>
      <c r="E24" s="35"/>
      <c r="F24" s="35"/>
      <c r="G24" s="35"/>
      <c r="H24" s="36"/>
      <c r="I24" s="34"/>
      <c r="J24" s="36">
        <v>169916.14</v>
      </c>
    </row>
    <row r="25" spans="1:10" x14ac:dyDescent="0.3">
      <c r="A25" s="32" t="s">
        <v>23</v>
      </c>
    </row>
    <row r="26" spans="1:10" ht="10.5" customHeight="1" x14ac:dyDescent="0.3"/>
    <row r="27" spans="1:10" ht="59.4" customHeight="1" x14ac:dyDescent="0.3">
      <c r="A27" s="37" t="s">
        <v>24</v>
      </c>
      <c r="B27" s="151" t="s">
        <v>25</v>
      </c>
      <c r="C27" s="151"/>
      <c r="D27" s="151"/>
      <c r="E27" s="151"/>
      <c r="F27" s="37" t="s">
        <v>26</v>
      </c>
      <c r="G27" s="151" t="s">
        <v>27</v>
      </c>
      <c r="H27" s="151"/>
      <c r="I27" s="151" t="s">
        <v>28</v>
      </c>
      <c r="J27" s="151"/>
    </row>
    <row r="28" spans="1:10" ht="30" customHeight="1" x14ac:dyDescent="0.3">
      <c r="A28" s="38">
        <v>1</v>
      </c>
      <c r="B28" s="145" t="s">
        <v>29</v>
      </c>
      <c r="C28" s="145"/>
      <c r="D28" s="145"/>
      <c r="E28" s="145"/>
      <c r="F28" s="33" t="s">
        <v>13</v>
      </c>
      <c r="G28" s="149">
        <v>4.76</v>
      </c>
      <c r="H28" s="149"/>
      <c r="I28" s="147">
        <f>G28*$C$7*12</f>
        <v>30741.983999999997</v>
      </c>
      <c r="J28" s="147"/>
    </row>
    <row r="29" spans="1:10" ht="45" customHeight="1" x14ac:dyDescent="0.3">
      <c r="A29" s="38">
        <v>2</v>
      </c>
      <c r="B29" s="145" t="s">
        <v>30</v>
      </c>
      <c r="C29" s="145"/>
      <c r="D29" s="145"/>
      <c r="E29" s="145"/>
      <c r="F29" s="33" t="s">
        <v>13</v>
      </c>
      <c r="G29" s="149">
        <v>0</v>
      </c>
      <c r="H29" s="149"/>
      <c r="I29" s="147">
        <f>G29*$C$7*12</f>
        <v>0</v>
      </c>
      <c r="J29" s="147"/>
    </row>
    <row r="30" spans="1:10" ht="30" customHeight="1" x14ac:dyDescent="0.3">
      <c r="A30" s="38">
        <v>3</v>
      </c>
      <c r="B30" s="145" t="s">
        <v>31</v>
      </c>
      <c r="C30" s="145"/>
      <c r="D30" s="145"/>
      <c r="E30" s="145"/>
      <c r="F30" s="33" t="s">
        <v>13</v>
      </c>
      <c r="G30" s="146">
        <v>1.05</v>
      </c>
      <c r="H30" s="146"/>
      <c r="I30" s="147">
        <f>G30*$C$7*12</f>
        <v>6781.3200000000015</v>
      </c>
      <c r="J30" s="147"/>
    </row>
    <row r="31" spans="1:10" ht="30" customHeight="1" x14ac:dyDescent="0.3">
      <c r="A31" s="38">
        <v>4</v>
      </c>
      <c r="B31" s="145" t="s">
        <v>106</v>
      </c>
      <c r="C31" s="145"/>
      <c r="D31" s="145"/>
      <c r="E31" s="145"/>
      <c r="F31" s="33" t="s">
        <v>13</v>
      </c>
      <c r="G31" s="146">
        <v>0.1</v>
      </c>
      <c r="H31" s="146"/>
      <c r="I31" s="147">
        <f t="shared" ref="I31:I37" si="0">G31*$C$7*12</f>
        <v>645.84000000000015</v>
      </c>
      <c r="J31" s="147"/>
    </row>
    <row r="32" spans="1:10" ht="25.05" customHeight="1" x14ac:dyDescent="0.3">
      <c r="A32" s="38">
        <v>5</v>
      </c>
      <c r="B32" s="145" t="s">
        <v>107</v>
      </c>
      <c r="C32" s="145"/>
      <c r="D32" s="145"/>
      <c r="E32" s="145"/>
      <c r="F32" s="33" t="s">
        <v>13</v>
      </c>
      <c r="G32" s="146">
        <v>0</v>
      </c>
      <c r="H32" s="146"/>
      <c r="I32" s="147">
        <f t="shared" si="0"/>
        <v>0</v>
      </c>
      <c r="J32" s="147"/>
    </row>
    <row r="33" spans="1:10" ht="25.05" customHeight="1" x14ac:dyDescent="0.3">
      <c r="A33" s="38">
        <v>6</v>
      </c>
      <c r="B33" s="145" t="s">
        <v>87</v>
      </c>
      <c r="C33" s="145"/>
      <c r="D33" s="145"/>
      <c r="E33" s="145"/>
      <c r="F33" s="33" t="s">
        <v>13</v>
      </c>
      <c r="G33" s="146">
        <v>0</v>
      </c>
      <c r="H33" s="146"/>
      <c r="I33" s="147">
        <f t="shared" si="0"/>
        <v>0</v>
      </c>
      <c r="J33" s="147"/>
    </row>
    <row r="34" spans="1:10" ht="25.05" customHeight="1" x14ac:dyDescent="0.3">
      <c r="A34" s="38">
        <v>7</v>
      </c>
      <c r="B34" s="145" t="s">
        <v>35</v>
      </c>
      <c r="C34" s="145"/>
      <c r="D34" s="145"/>
      <c r="E34" s="145"/>
      <c r="F34" s="33" t="s">
        <v>13</v>
      </c>
      <c r="G34" s="146">
        <v>0.46</v>
      </c>
      <c r="H34" s="146"/>
      <c r="I34" s="147">
        <f t="shared" si="0"/>
        <v>2970.8640000000005</v>
      </c>
      <c r="J34" s="147"/>
    </row>
    <row r="35" spans="1:10" ht="25.05" customHeight="1" x14ac:dyDescent="0.3">
      <c r="A35" s="38">
        <v>8</v>
      </c>
      <c r="B35" s="145" t="s">
        <v>36</v>
      </c>
      <c r="C35" s="145"/>
      <c r="D35" s="145"/>
      <c r="E35" s="145"/>
      <c r="F35" s="33" t="s">
        <v>13</v>
      </c>
      <c r="G35" s="146">
        <v>0.28999999999999998</v>
      </c>
      <c r="H35" s="146"/>
      <c r="I35" s="147">
        <f t="shared" si="0"/>
        <v>1872.9360000000001</v>
      </c>
      <c r="J35" s="147"/>
    </row>
    <row r="36" spans="1:10" ht="25.05" customHeight="1" x14ac:dyDescent="0.3">
      <c r="A36" s="38">
        <v>9</v>
      </c>
      <c r="B36" s="145" t="s">
        <v>37</v>
      </c>
      <c r="C36" s="145"/>
      <c r="D36" s="145"/>
      <c r="E36" s="145"/>
      <c r="F36" s="33" t="s">
        <v>13</v>
      </c>
      <c r="G36" s="146">
        <v>0.22</v>
      </c>
      <c r="H36" s="146"/>
      <c r="I36" s="147">
        <f t="shared" si="0"/>
        <v>1420.8480000000002</v>
      </c>
      <c r="J36" s="147"/>
    </row>
    <row r="37" spans="1:10" ht="25.05" customHeight="1" x14ac:dyDescent="0.3">
      <c r="A37" s="38">
        <v>10</v>
      </c>
      <c r="B37" s="145" t="s">
        <v>38</v>
      </c>
      <c r="C37" s="145"/>
      <c r="D37" s="145"/>
      <c r="E37" s="145"/>
      <c r="F37" s="33" t="s">
        <v>13</v>
      </c>
      <c r="G37" s="146">
        <v>1.77</v>
      </c>
      <c r="H37" s="146"/>
      <c r="I37" s="147">
        <f t="shared" si="0"/>
        <v>11431.368000000002</v>
      </c>
      <c r="J37" s="147"/>
    </row>
    <row r="38" spans="1:10" ht="15.75" customHeight="1" x14ac:dyDescent="0.3">
      <c r="A38" s="33"/>
      <c r="B38" s="148" t="s">
        <v>39</v>
      </c>
      <c r="C38" s="148"/>
      <c r="D38" s="148"/>
      <c r="E38" s="148"/>
      <c r="F38" s="33"/>
      <c r="G38" s="149"/>
      <c r="H38" s="149"/>
      <c r="I38" s="147">
        <f>I28+I29+I30+I31+I32+I33+I34+I35+I36+I37</f>
        <v>55865.16</v>
      </c>
      <c r="J38" s="147"/>
    </row>
    <row r="39" spans="1:10" x14ac:dyDescent="0.3">
      <c r="A39" s="39"/>
      <c r="B39" s="39"/>
      <c r="C39" s="39"/>
      <c r="D39" s="39"/>
      <c r="E39" s="39"/>
      <c r="F39" s="39"/>
    </row>
    <row r="40" spans="1:10" x14ac:dyDescent="0.3">
      <c r="A40" s="39"/>
      <c r="B40" s="39"/>
      <c r="C40" s="39"/>
      <c r="D40" s="39"/>
      <c r="E40" s="39"/>
      <c r="F40" s="39"/>
    </row>
    <row r="41" spans="1:10" ht="21" x14ac:dyDescent="0.4">
      <c r="A41" s="134" t="s">
        <v>40</v>
      </c>
      <c r="B41" s="134"/>
      <c r="C41" s="134"/>
      <c r="D41" s="134"/>
      <c r="E41" s="134"/>
      <c r="F41" s="134"/>
    </row>
    <row r="42" spans="1:10" x14ac:dyDescent="0.3">
      <c r="A42" s="39"/>
      <c r="B42" s="39"/>
      <c r="C42" s="39"/>
      <c r="D42" s="39"/>
      <c r="E42" s="39"/>
      <c r="F42" s="39"/>
    </row>
    <row r="43" spans="1:10" ht="17.399999999999999" x14ac:dyDescent="0.3">
      <c r="A43" s="40" t="s">
        <v>389</v>
      </c>
      <c r="B43" s="39"/>
      <c r="C43" s="39"/>
      <c r="D43" s="39"/>
      <c r="E43" s="39"/>
      <c r="F43" s="39"/>
    </row>
    <row r="44" spans="1:10" x14ac:dyDescent="0.3">
      <c r="A44" s="39"/>
      <c r="B44" s="39"/>
      <c r="C44" s="39"/>
      <c r="D44" s="39"/>
      <c r="E44" s="39"/>
      <c r="F44" s="39"/>
    </row>
    <row r="45" spans="1:10" ht="17.399999999999999" x14ac:dyDescent="0.3">
      <c r="A45" s="40" t="s">
        <v>448</v>
      </c>
      <c r="B45" s="39"/>
      <c r="C45" s="39"/>
      <c r="D45" s="39"/>
      <c r="E45" s="39"/>
      <c r="F45" s="39"/>
    </row>
    <row r="46" spans="1:10" ht="15" thickBot="1" x14ac:dyDescent="0.35">
      <c r="A46" s="39"/>
      <c r="B46" s="39"/>
      <c r="C46" s="39"/>
      <c r="D46" s="39"/>
      <c r="E46" s="39"/>
      <c r="F46" s="39"/>
    </row>
    <row r="47" spans="1:10" ht="31.2" thickBot="1" x14ac:dyDescent="0.35">
      <c r="A47" s="41" t="s">
        <v>43</v>
      </c>
      <c r="B47" s="42" t="s">
        <v>44</v>
      </c>
      <c r="C47" s="42" t="s">
        <v>45</v>
      </c>
      <c r="D47" s="42" t="s">
        <v>46</v>
      </c>
      <c r="E47" s="42" t="s">
        <v>47</v>
      </c>
      <c r="F47" s="43" t="s">
        <v>48</v>
      </c>
    </row>
    <row r="48" spans="1:10" s="209" customFormat="1" ht="30" customHeight="1" x14ac:dyDescent="0.3">
      <c r="A48" s="205" t="s">
        <v>874</v>
      </c>
      <c r="B48" s="206" t="s">
        <v>93</v>
      </c>
      <c r="C48" s="208">
        <v>790</v>
      </c>
      <c r="D48" s="207"/>
      <c r="E48" s="207"/>
      <c r="F48" s="207"/>
    </row>
    <row r="49" spans="1:6" s="209" customFormat="1" ht="30" customHeight="1" x14ac:dyDescent="0.3">
      <c r="A49" s="205" t="s">
        <v>560</v>
      </c>
      <c r="B49" s="206" t="s">
        <v>63</v>
      </c>
      <c r="C49" s="208">
        <v>410</v>
      </c>
      <c r="D49" s="207"/>
      <c r="E49" s="207"/>
      <c r="F49" s="207"/>
    </row>
    <row r="50" spans="1:6" s="209" customFormat="1" ht="30" customHeight="1" x14ac:dyDescent="0.3">
      <c r="A50" s="205" t="s">
        <v>628</v>
      </c>
      <c r="B50" s="206" t="s">
        <v>97</v>
      </c>
      <c r="C50" s="210">
        <v>1590</v>
      </c>
      <c r="D50" s="207"/>
      <c r="E50" s="207"/>
      <c r="F50" s="207"/>
    </row>
    <row r="51" spans="1:6" s="209" customFormat="1" ht="30" customHeight="1" thickBot="1" x14ac:dyDescent="0.35">
      <c r="A51" s="205" t="s">
        <v>504</v>
      </c>
      <c r="B51" s="206" t="s">
        <v>77</v>
      </c>
      <c r="C51" s="208">
        <v>410</v>
      </c>
      <c r="D51" s="207"/>
      <c r="E51" s="207"/>
      <c r="F51" s="207"/>
    </row>
    <row r="52" spans="1:6" s="209" customFormat="1" ht="30" customHeight="1" x14ac:dyDescent="0.3">
      <c r="A52" s="211" t="s">
        <v>82</v>
      </c>
      <c r="B52" s="211"/>
      <c r="C52" s="212">
        <v>3200</v>
      </c>
      <c r="D52" s="213"/>
      <c r="E52" s="213"/>
      <c r="F52" s="213"/>
    </row>
    <row r="53" spans="1:6" s="209" customFormat="1" ht="30" customHeight="1" x14ac:dyDescent="0.3">
      <c r="A53" s="214" t="s">
        <v>21</v>
      </c>
      <c r="B53" s="214"/>
      <c r="C53" s="214"/>
      <c r="D53" s="214"/>
      <c r="E53" s="214"/>
      <c r="F53" s="215">
        <v>3200</v>
      </c>
    </row>
    <row r="54" spans="1:6" s="209" customFormat="1" ht="30" customHeight="1" x14ac:dyDescent="0.3">
      <c r="A54" s="68"/>
      <c r="B54" s="68"/>
      <c r="C54" s="68"/>
      <c r="D54" s="68"/>
      <c r="E54" s="68"/>
      <c r="F54" s="68"/>
    </row>
    <row r="55" spans="1:6" s="209" customFormat="1" ht="30" customHeight="1" x14ac:dyDescent="0.3"/>
    <row r="56" spans="1:6" s="209" customFormat="1" ht="30" customHeight="1" x14ac:dyDescent="0.3"/>
    <row r="57" spans="1:6" s="209" customFormat="1" ht="30" customHeight="1" x14ac:dyDescent="0.3"/>
    <row r="58" spans="1:6" s="209" customFormat="1" ht="30" customHeight="1" x14ac:dyDescent="0.3"/>
    <row r="59" spans="1:6" s="209" customFormat="1" ht="30" customHeight="1" x14ac:dyDescent="0.3"/>
    <row r="60" spans="1:6" s="209" customFormat="1" ht="30" customHeight="1" x14ac:dyDescent="0.3"/>
    <row r="61" spans="1:6" s="209" customFormat="1" ht="30" customHeight="1" x14ac:dyDescent="0.3"/>
    <row r="62" spans="1:6" s="209" customFormat="1" ht="30" customHeight="1" x14ac:dyDescent="0.3"/>
    <row r="63" spans="1:6" s="209" customFormat="1" ht="30" customHeight="1" x14ac:dyDescent="0.3"/>
    <row r="64" spans="1:6" s="209" customFormat="1" ht="30" customHeight="1" x14ac:dyDescent="0.3"/>
    <row r="65" s="209" customFormat="1" ht="30" customHeight="1" x14ac:dyDescent="0.3"/>
    <row r="66" s="209" customFormat="1" ht="30" customHeight="1" x14ac:dyDescent="0.3"/>
    <row r="67" s="209" customFormat="1" ht="30" customHeight="1" x14ac:dyDescent="0.3"/>
    <row r="68" s="209" customFormat="1" ht="30" customHeight="1" x14ac:dyDescent="0.3"/>
    <row r="69" s="209" customFormat="1" ht="30" customHeight="1" x14ac:dyDescent="0.3"/>
    <row r="70" s="209" customFormat="1" ht="30" customHeight="1" x14ac:dyDescent="0.3"/>
    <row r="71" s="209" customFormat="1" ht="30" customHeight="1" x14ac:dyDescent="0.3"/>
    <row r="72" s="209" customFormat="1" ht="30" customHeight="1" x14ac:dyDescent="0.3"/>
    <row r="73" s="209" customFormat="1" ht="30" customHeight="1" x14ac:dyDescent="0.3"/>
    <row r="74" s="209" customFormat="1" ht="30" customHeight="1" x14ac:dyDescent="0.3"/>
    <row r="75" s="209" customFormat="1" ht="30" customHeight="1" x14ac:dyDescent="0.3"/>
    <row r="76" s="209" customFormat="1" ht="30" customHeight="1" x14ac:dyDescent="0.3"/>
    <row r="77" s="209" customFormat="1" ht="30" customHeight="1" x14ac:dyDescent="0.3"/>
    <row r="78" s="209" customFormat="1" ht="30" customHeight="1" x14ac:dyDescent="0.3"/>
    <row r="79" s="209" customFormat="1" ht="30" customHeight="1" x14ac:dyDescent="0.3"/>
    <row r="80" s="209" customFormat="1" ht="30" customHeight="1" x14ac:dyDescent="0.3"/>
    <row r="81" s="209" customFormat="1" ht="30" customHeight="1" x14ac:dyDescent="0.3"/>
    <row r="82" s="209" customFormat="1" ht="30" customHeight="1" x14ac:dyDescent="0.3"/>
    <row r="83" s="209" customFormat="1" ht="30" customHeight="1" x14ac:dyDescent="0.3"/>
    <row r="84" s="209" customFormat="1" ht="30" customHeight="1" x14ac:dyDescent="0.3"/>
    <row r="85" s="209" customFormat="1" ht="30" customHeight="1" x14ac:dyDescent="0.3"/>
    <row r="86" s="209" customFormat="1" ht="30" customHeight="1" x14ac:dyDescent="0.3"/>
    <row r="87" s="209" customFormat="1" ht="30" customHeight="1" x14ac:dyDescent="0.3"/>
    <row r="88" s="209" customFormat="1" ht="30" customHeight="1" x14ac:dyDescent="0.3"/>
    <row r="89" s="209" customFormat="1" ht="30" customHeight="1" x14ac:dyDescent="0.3"/>
    <row r="90" s="209" customFormat="1" ht="30" customHeight="1" x14ac:dyDescent="0.3"/>
    <row r="91" s="209" customFormat="1" ht="30" customHeight="1" x14ac:dyDescent="0.3"/>
    <row r="92" s="209" customFormat="1" ht="30" customHeight="1" x14ac:dyDescent="0.3"/>
    <row r="93" s="209" customFormat="1" ht="30" customHeight="1" x14ac:dyDescent="0.3"/>
    <row r="94" s="209" customFormat="1" ht="30" customHeight="1" x14ac:dyDescent="0.3"/>
    <row r="95" s="209" customFormat="1" ht="30" customHeight="1" x14ac:dyDescent="0.3"/>
    <row r="96" s="209" customFormat="1" ht="30" customHeight="1" x14ac:dyDescent="0.3"/>
    <row r="97" s="209" customFormat="1" ht="30" customHeight="1" x14ac:dyDescent="0.3"/>
    <row r="98" s="209" customFormat="1" ht="30" customHeight="1" x14ac:dyDescent="0.3"/>
    <row r="99" s="209" customFormat="1" ht="30" customHeight="1" x14ac:dyDescent="0.3"/>
    <row r="100" s="209" customFormat="1" ht="30" customHeight="1" x14ac:dyDescent="0.3"/>
    <row r="101" s="209" customFormat="1" ht="30" customHeight="1" x14ac:dyDescent="0.3"/>
    <row r="102" s="209" customFormat="1" ht="30" customHeight="1" x14ac:dyDescent="0.3"/>
    <row r="103" s="209" customFormat="1" ht="30" customHeight="1" x14ac:dyDescent="0.3"/>
    <row r="104" s="209" customFormat="1" ht="30" customHeight="1" x14ac:dyDescent="0.3"/>
    <row r="105" s="209" customFormat="1" ht="30" customHeight="1" x14ac:dyDescent="0.3"/>
    <row r="106" s="209" customFormat="1" ht="30" customHeight="1" x14ac:dyDescent="0.3"/>
    <row r="107" s="209" customFormat="1" ht="30" customHeight="1" x14ac:dyDescent="0.3"/>
    <row r="108" s="209" customFormat="1" ht="30" customHeight="1" x14ac:dyDescent="0.3"/>
    <row r="109" s="209" customFormat="1" ht="30" customHeight="1" x14ac:dyDescent="0.3"/>
    <row r="110" s="209" customFormat="1" ht="30" customHeight="1" x14ac:dyDescent="0.3"/>
    <row r="111" s="209" customFormat="1" ht="30" customHeight="1" x14ac:dyDescent="0.3"/>
    <row r="112" s="209" customFormat="1" ht="30" customHeight="1" x14ac:dyDescent="0.3"/>
    <row r="113" s="209" customFormat="1" ht="30" customHeight="1" x14ac:dyDescent="0.3"/>
    <row r="114" s="209" customFormat="1" ht="30" customHeight="1" x14ac:dyDescent="0.3"/>
    <row r="115" s="209" customFormat="1" ht="30" customHeight="1" x14ac:dyDescent="0.3"/>
    <row r="116" s="209" customFormat="1" ht="30" customHeight="1" x14ac:dyDescent="0.3"/>
    <row r="117" s="209" customFormat="1" ht="30" customHeight="1" x14ac:dyDescent="0.3"/>
    <row r="118" s="209" customFormat="1" ht="30" customHeight="1" x14ac:dyDescent="0.3"/>
    <row r="119" s="209" customFormat="1" ht="30" customHeight="1" x14ac:dyDescent="0.3"/>
    <row r="120" s="209" customFormat="1" ht="30" customHeight="1" x14ac:dyDescent="0.3"/>
    <row r="121" s="209" customFormat="1" ht="30" customHeight="1" x14ac:dyDescent="0.3"/>
    <row r="122" s="209" customFormat="1" ht="30" customHeight="1" x14ac:dyDescent="0.3"/>
    <row r="123" s="209" customFormat="1" ht="30" customHeight="1" x14ac:dyDescent="0.3"/>
    <row r="124" s="209" customFormat="1" ht="30" customHeight="1" x14ac:dyDescent="0.3"/>
    <row r="125" s="209" customFormat="1" ht="30" customHeight="1" x14ac:dyDescent="0.3"/>
    <row r="126" s="209" customFormat="1" ht="30" customHeight="1" x14ac:dyDescent="0.3"/>
    <row r="127" s="209" customFormat="1" ht="30" customHeight="1" x14ac:dyDescent="0.3"/>
    <row r="128" s="209" customFormat="1" ht="30" customHeight="1" x14ac:dyDescent="0.3"/>
    <row r="129" s="209" customFormat="1" ht="30" customHeight="1" x14ac:dyDescent="0.3"/>
    <row r="130" s="209" customFormat="1" ht="30" customHeight="1" x14ac:dyDescent="0.3"/>
    <row r="131" s="209" customFormat="1" ht="30" customHeight="1" x14ac:dyDescent="0.3"/>
    <row r="132" s="209" customFormat="1" ht="30" customHeight="1" x14ac:dyDescent="0.3"/>
    <row r="133" s="209" customFormat="1" ht="30" customHeight="1" x14ac:dyDescent="0.3"/>
    <row r="134" s="209" customFormat="1" ht="30" customHeight="1" x14ac:dyDescent="0.3"/>
    <row r="135" s="209" customFormat="1" ht="30" customHeight="1" x14ac:dyDescent="0.3"/>
    <row r="136" s="209" customFormat="1" ht="30" customHeight="1" x14ac:dyDescent="0.3"/>
    <row r="137" s="209" customFormat="1" ht="30" customHeight="1" x14ac:dyDescent="0.3"/>
    <row r="138" s="209" customFormat="1" ht="30" customHeight="1" x14ac:dyDescent="0.3"/>
    <row r="139" s="209" customFormat="1" ht="30" customHeight="1" x14ac:dyDescent="0.3"/>
    <row r="140" s="209" customFormat="1" ht="30" customHeight="1" x14ac:dyDescent="0.3"/>
    <row r="141" s="209" customFormat="1" ht="30" customHeight="1" x14ac:dyDescent="0.3"/>
    <row r="142" s="209" customFormat="1" ht="30" customHeight="1" x14ac:dyDescent="0.3"/>
    <row r="143" s="209" customFormat="1" ht="30" customHeight="1" x14ac:dyDescent="0.3"/>
    <row r="144" s="209" customFormat="1" ht="30" customHeight="1" x14ac:dyDescent="0.3"/>
    <row r="145" s="209" customFormat="1" ht="30" customHeight="1" x14ac:dyDescent="0.3"/>
    <row r="146" s="209" customFormat="1" ht="30" customHeight="1" x14ac:dyDescent="0.3"/>
    <row r="147" s="209" customFormat="1" ht="30" customHeight="1" x14ac:dyDescent="0.3"/>
    <row r="148" s="209" customFormat="1" ht="30" customHeight="1" x14ac:dyDescent="0.3"/>
    <row r="149" s="209" customFormat="1" ht="30" customHeight="1" x14ac:dyDescent="0.3"/>
    <row r="150" s="209" customFormat="1" ht="30" customHeight="1" x14ac:dyDescent="0.3"/>
    <row r="151" s="209" customFormat="1" ht="30" customHeight="1" x14ac:dyDescent="0.3"/>
    <row r="152" s="209" customFormat="1" ht="30" customHeight="1" x14ac:dyDescent="0.3"/>
    <row r="153" s="209" customFormat="1" ht="30" customHeight="1" x14ac:dyDescent="0.3"/>
    <row r="154" s="209" customFormat="1" ht="30" customHeight="1" x14ac:dyDescent="0.3"/>
    <row r="155" s="209" customFormat="1" ht="30" customHeight="1" x14ac:dyDescent="0.3"/>
    <row r="156" s="209" customFormat="1" ht="30" customHeight="1" x14ac:dyDescent="0.3"/>
    <row r="157" s="209" customFormat="1" ht="30" customHeight="1" x14ac:dyDescent="0.3"/>
    <row r="158" s="209" customFormat="1" ht="30" customHeight="1" x14ac:dyDescent="0.3"/>
    <row r="159" s="209" customFormat="1" ht="30" customHeight="1" x14ac:dyDescent="0.3"/>
    <row r="160" s="209" customFormat="1" ht="30" customHeight="1" x14ac:dyDescent="0.3"/>
    <row r="161" s="209" customFormat="1" ht="30" customHeight="1" x14ac:dyDescent="0.3"/>
    <row r="162" s="209" customFormat="1" ht="30" customHeight="1" x14ac:dyDescent="0.3"/>
    <row r="163" s="209" customFormat="1" ht="30" customHeight="1" x14ac:dyDescent="0.3"/>
    <row r="164" s="209" customFormat="1" ht="30" customHeight="1" x14ac:dyDescent="0.3"/>
    <row r="165" s="209" customFormat="1" ht="30" customHeight="1" x14ac:dyDescent="0.3"/>
    <row r="166" s="209" customFormat="1" ht="30" customHeight="1" x14ac:dyDescent="0.3"/>
    <row r="167" s="209" customFormat="1" ht="30" customHeight="1" x14ac:dyDescent="0.3"/>
    <row r="168" s="209" customFormat="1" ht="30" customHeight="1" x14ac:dyDescent="0.3"/>
    <row r="169" s="209" customFormat="1" ht="30" customHeight="1" x14ac:dyDescent="0.3"/>
    <row r="170" s="209" customFormat="1" ht="30" customHeight="1" x14ac:dyDescent="0.3"/>
    <row r="171" s="209" customFormat="1" ht="30" customHeight="1" x14ac:dyDescent="0.3"/>
    <row r="172" s="209" customFormat="1" ht="30" customHeight="1" x14ac:dyDescent="0.3"/>
    <row r="173" s="209" customFormat="1" ht="30" customHeight="1" x14ac:dyDescent="0.3"/>
    <row r="174" s="209" customFormat="1" ht="30" customHeight="1" x14ac:dyDescent="0.3"/>
    <row r="175" s="209" customFormat="1" ht="30" customHeight="1" x14ac:dyDescent="0.3"/>
    <row r="176" s="209" customFormat="1" ht="30" customHeight="1" x14ac:dyDescent="0.3"/>
    <row r="177" s="209" customFormat="1" ht="30" customHeight="1" x14ac:dyDescent="0.3"/>
    <row r="178" s="209" customFormat="1" ht="30" customHeight="1" x14ac:dyDescent="0.3"/>
    <row r="179" s="209" customFormat="1" ht="30" customHeight="1" x14ac:dyDescent="0.3"/>
    <row r="180" s="209" customFormat="1" ht="30" customHeight="1" x14ac:dyDescent="0.3"/>
    <row r="181" s="209" customFormat="1" ht="30" customHeight="1" x14ac:dyDescent="0.3"/>
    <row r="182" s="209" customFormat="1" ht="30" customHeight="1" x14ac:dyDescent="0.3"/>
    <row r="183" s="209" customFormat="1" ht="30" customHeight="1" x14ac:dyDescent="0.3"/>
    <row r="184" s="209" customFormat="1" ht="30" customHeight="1" x14ac:dyDescent="0.3"/>
    <row r="185" s="209" customFormat="1" ht="30" customHeight="1" x14ac:dyDescent="0.3"/>
    <row r="186" s="209" customFormat="1" ht="30" customHeight="1" x14ac:dyDescent="0.3"/>
    <row r="187" s="209" customFormat="1" ht="30" customHeight="1" x14ac:dyDescent="0.3"/>
    <row r="188" s="209" customFormat="1" ht="30" customHeight="1" x14ac:dyDescent="0.3"/>
    <row r="189" s="209" customFormat="1" ht="30" customHeight="1" x14ac:dyDescent="0.3"/>
    <row r="190" s="209" customFormat="1" ht="30" customHeight="1" x14ac:dyDescent="0.3"/>
    <row r="191" s="209" customFormat="1" ht="30" customHeight="1" x14ac:dyDescent="0.3"/>
    <row r="192" s="209" customFormat="1" ht="30" customHeight="1" x14ac:dyDescent="0.3"/>
    <row r="193" s="209" customFormat="1" ht="30" customHeight="1" x14ac:dyDescent="0.3"/>
    <row r="194" s="209" customFormat="1" ht="30" customHeight="1" x14ac:dyDescent="0.3"/>
    <row r="195" s="209" customFormat="1" ht="30" customHeight="1" x14ac:dyDescent="0.3"/>
    <row r="196" s="209" customFormat="1" ht="30" customHeight="1" x14ac:dyDescent="0.3"/>
    <row r="197" s="209" customFormat="1" ht="30" customHeight="1" x14ac:dyDescent="0.3"/>
    <row r="198" s="209" customFormat="1" ht="30" customHeight="1" x14ac:dyDescent="0.3"/>
    <row r="199" s="209" customFormat="1" ht="30" customHeight="1" x14ac:dyDescent="0.3"/>
    <row r="200" s="209" customFormat="1" ht="30" customHeight="1" x14ac:dyDescent="0.3"/>
    <row r="201" s="209" customFormat="1" ht="30" customHeight="1" x14ac:dyDescent="0.3"/>
    <row r="202" s="209" customFormat="1" ht="30" customHeight="1" x14ac:dyDescent="0.3"/>
    <row r="203" s="209" customFormat="1" ht="30" customHeight="1" x14ac:dyDescent="0.3"/>
    <row r="204" s="209" customFormat="1" ht="30" customHeight="1" x14ac:dyDescent="0.3"/>
    <row r="205" s="209" customFormat="1" ht="30" customHeight="1" x14ac:dyDescent="0.3"/>
    <row r="206" s="209" customFormat="1" ht="30" customHeight="1" x14ac:dyDescent="0.3"/>
    <row r="207" s="209" customFormat="1" ht="30" customHeight="1" x14ac:dyDescent="0.3"/>
    <row r="208" s="209" customFormat="1" ht="30" customHeight="1" x14ac:dyDescent="0.3"/>
    <row r="209" s="209" customFormat="1" ht="30" customHeight="1" x14ac:dyDescent="0.3"/>
    <row r="210" s="209" customFormat="1" ht="30" customHeight="1" x14ac:dyDescent="0.3"/>
    <row r="211" s="209" customFormat="1" ht="30" customHeight="1" x14ac:dyDescent="0.3"/>
    <row r="212" s="209" customFormat="1" ht="30" customHeight="1" x14ac:dyDescent="0.3"/>
    <row r="213" s="209" customFormat="1" ht="30" customHeight="1" x14ac:dyDescent="0.3"/>
    <row r="214" s="209" customFormat="1" ht="30" customHeight="1" x14ac:dyDescent="0.3"/>
    <row r="215" s="209" customFormat="1" ht="30" customHeight="1" x14ac:dyDescent="0.3"/>
    <row r="216" s="209" customFormat="1" ht="30" customHeight="1" x14ac:dyDescent="0.3"/>
    <row r="217" s="209" customFormat="1" ht="30" customHeight="1" x14ac:dyDescent="0.3"/>
    <row r="218" s="209" customFormat="1" ht="30" customHeight="1" x14ac:dyDescent="0.3"/>
    <row r="219" s="209" customFormat="1" ht="30" customHeight="1" x14ac:dyDescent="0.3"/>
    <row r="220" s="209" customFormat="1" ht="30" customHeight="1" x14ac:dyDescent="0.3"/>
    <row r="221" s="209" customFormat="1" ht="30" customHeight="1" x14ac:dyDescent="0.3"/>
    <row r="222" s="209" customFormat="1" ht="30" customHeight="1" x14ac:dyDescent="0.3"/>
    <row r="223" s="209" customFormat="1" ht="30" customHeight="1" x14ac:dyDescent="0.3"/>
    <row r="224" s="209" customFormat="1" ht="30" customHeight="1" x14ac:dyDescent="0.3"/>
    <row r="225" s="209" customFormat="1" ht="30" customHeight="1" x14ac:dyDescent="0.3"/>
    <row r="226" s="209" customFormat="1" ht="30" customHeight="1" x14ac:dyDescent="0.3"/>
    <row r="227" s="209" customFormat="1" ht="30" customHeight="1" x14ac:dyDescent="0.3"/>
    <row r="228" s="209" customFormat="1" ht="30" customHeight="1" x14ac:dyDescent="0.3"/>
    <row r="229" s="209" customFormat="1" ht="30" customHeight="1" x14ac:dyDescent="0.3"/>
    <row r="230" s="209" customFormat="1" ht="30" customHeight="1" x14ac:dyDescent="0.3"/>
    <row r="231" s="209" customFormat="1" ht="30" customHeight="1" x14ac:dyDescent="0.3"/>
    <row r="232" s="209" customFormat="1" ht="30" customHeight="1" x14ac:dyDescent="0.3"/>
    <row r="233" s="209" customFormat="1" ht="30" customHeight="1" x14ac:dyDescent="0.3"/>
    <row r="234" s="209" customFormat="1" ht="30" customHeight="1" x14ac:dyDescent="0.3"/>
    <row r="235" s="209" customFormat="1" ht="30" customHeight="1" x14ac:dyDescent="0.3"/>
    <row r="236" s="209" customFormat="1" ht="30" customHeight="1" x14ac:dyDescent="0.3"/>
    <row r="237" s="209" customFormat="1" ht="30" customHeight="1" x14ac:dyDescent="0.3"/>
    <row r="238" s="209" customFormat="1" ht="30" customHeight="1" x14ac:dyDescent="0.3"/>
    <row r="239" s="209" customFormat="1" ht="30" customHeight="1" x14ac:dyDescent="0.3"/>
    <row r="240" s="209" customFormat="1" ht="30" customHeight="1" x14ac:dyDescent="0.3"/>
    <row r="241" s="209" customFormat="1" ht="30" customHeight="1" x14ac:dyDescent="0.3"/>
    <row r="242" s="209" customFormat="1" ht="30" customHeight="1" x14ac:dyDescent="0.3"/>
    <row r="243" s="209" customFormat="1" ht="30" customHeight="1" x14ac:dyDescent="0.3"/>
    <row r="244" s="209" customFormat="1" ht="30" customHeight="1" x14ac:dyDescent="0.3"/>
    <row r="245" s="209" customFormat="1" ht="30" customHeight="1" x14ac:dyDescent="0.3"/>
    <row r="246" s="209" customFormat="1" ht="30" customHeight="1" x14ac:dyDescent="0.3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52:B52"/>
    <mergeCell ref="A53:E53"/>
    <mergeCell ref="B37:E37"/>
    <mergeCell ref="G37:H37"/>
    <mergeCell ref="A41:F41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129</vt:i4>
      </vt:variant>
      <vt:variant>
        <vt:lpstr>Именованные диапазоны</vt:lpstr>
      </vt:variant>
      <vt:variant>
        <vt:i4>120</vt:i4>
      </vt:variant>
    </vt:vector>
  </HeadingPairs>
  <TitlesOfParts>
    <vt:vector size="249" baseType="lpstr">
      <vt:lpstr>Повенецкая 7а</vt:lpstr>
      <vt:lpstr>Повенецкая 8</vt:lpstr>
      <vt:lpstr>Повенецкая 9</vt:lpstr>
      <vt:lpstr>Повенецкая 10</vt:lpstr>
      <vt:lpstr>Повенецкая 11</vt:lpstr>
      <vt:lpstr>Повенецкая 12</vt:lpstr>
      <vt:lpstr>Повенецкая 13</vt:lpstr>
      <vt:lpstr>Труда 9</vt:lpstr>
      <vt:lpstr>Труда 10</vt:lpstr>
      <vt:lpstr>Труда 13</vt:lpstr>
      <vt:lpstr>Труда 19а</vt:lpstr>
      <vt:lpstr>Труда 14</vt:lpstr>
      <vt:lpstr>Труда 15</vt:lpstr>
      <vt:lpstr>Труда 19</vt:lpstr>
      <vt:lpstr>Труда 22</vt:lpstr>
      <vt:lpstr>Конституции 10</vt:lpstr>
      <vt:lpstr>Конституции 12</vt:lpstr>
      <vt:lpstr>Челюскинцев 22</vt:lpstr>
      <vt:lpstr>Челюскинцев 23</vt:lpstr>
      <vt:lpstr>Челюскинцев 24</vt:lpstr>
      <vt:lpstr>Онежская 1</vt:lpstr>
      <vt:lpstr>Конституции 22а</vt:lpstr>
      <vt:lpstr>Первомайская 1</vt:lpstr>
      <vt:lpstr>Первомайская 3</vt:lpstr>
      <vt:lpstr>Первомайская 4</vt:lpstr>
      <vt:lpstr>Первомайская 6</vt:lpstr>
      <vt:lpstr>Первомайская 5а</vt:lpstr>
      <vt:lpstr>Первомайская 9</vt:lpstr>
      <vt:lpstr>Первомайская 11</vt:lpstr>
      <vt:lpstr>Первомайская 14</vt:lpstr>
      <vt:lpstr>Первомайская 16</vt:lpstr>
      <vt:lpstr>Гагарина 1</vt:lpstr>
      <vt:lpstr>Гагарина 2</vt:lpstr>
      <vt:lpstr>Гагарина 3</vt:lpstr>
      <vt:lpstr>Гагарина 4</vt:lpstr>
      <vt:lpstr>Гагарина 5</vt:lpstr>
      <vt:lpstr>Гагарина 6</vt:lpstr>
      <vt:lpstr>Гагарина 7</vt:lpstr>
      <vt:lpstr>Гагарина 9</vt:lpstr>
      <vt:lpstr>Гагарина 10</vt:lpstr>
      <vt:lpstr>пер.Гагарина 12</vt:lpstr>
      <vt:lpstr>пер.Гагарина 11</vt:lpstr>
      <vt:lpstr>пер.Гагарина 13</vt:lpstr>
      <vt:lpstr>пер.Гагарина 10</vt:lpstr>
      <vt:lpstr>пер.Гагарина 9</vt:lpstr>
      <vt:lpstr>пер.Гагарина 7</vt:lpstr>
      <vt:lpstr>Ленина1</vt:lpstr>
      <vt:lpstr>Ленина 2</vt:lpstr>
      <vt:lpstr>Ленина 3</vt:lpstr>
      <vt:lpstr>Ленина 4</vt:lpstr>
      <vt:lpstr>ленина 5</vt:lpstr>
      <vt:lpstr>Ленина 11</vt:lpstr>
      <vt:lpstr>Ленина 12</vt:lpstr>
      <vt:lpstr>Ленина 14</vt:lpstr>
      <vt:lpstr>Ленина 15 </vt:lpstr>
      <vt:lpstr>Ленина 16</vt:lpstr>
      <vt:lpstr>Ленина 19</vt:lpstr>
      <vt:lpstr>Ленина 21</vt:lpstr>
      <vt:lpstr>Октябрьская 5</vt:lpstr>
      <vt:lpstr>Октябрьская 5 а</vt:lpstr>
      <vt:lpstr>Октябрьская 9</vt:lpstr>
      <vt:lpstr>Октябрьская 11</vt:lpstr>
      <vt:lpstr>Челюскинцев 10</vt:lpstr>
      <vt:lpstr>Челюскинцев 11</vt:lpstr>
      <vt:lpstr>Челюскинцев 12</vt:lpstr>
      <vt:lpstr>Челюскинцев 16</vt:lpstr>
      <vt:lpstr>Челюскинцев 18</vt:lpstr>
      <vt:lpstr>Молодежная 11</vt:lpstr>
      <vt:lpstr>Молодежная 12</vt:lpstr>
      <vt:lpstr>Молодежная 14</vt:lpstr>
      <vt:lpstr>Конституции16</vt:lpstr>
      <vt:lpstr>Конституции17</vt:lpstr>
      <vt:lpstr>Конституции 22</vt:lpstr>
      <vt:lpstr>Комсомольская 6</vt:lpstr>
      <vt:lpstr>Комсомольская 7</vt:lpstr>
      <vt:lpstr>Комсомольская 9</vt:lpstr>
      <vt:lpstr>Комсомольская 10</vt:lpstr>
      <vt:lpstr>Комсомольская 12</vt:lpstr>
      <vt:lpstr>Комсомольская 13</vt:lpstr>
      <vt:lpstr>Комсомольская 14</vt:lpstr>
      <vt:lpstr>Комсомольская 15</vt:lpstr>
      <vt:lpstr>Комсомольская 17</vt:lpstr>
      <vt:lpstr>Кирова 2</vt:lpstr>
      <vt:lpstr>Кирова 4</vt:lpstr>
      <vt:lpstr>Кирова 6</vt:lpstr>
      <vt:lpstr>Кирова 8</vt:lpstr>
      <vt:lpstr>Кирова 13а</vt:lpstr>
      <vt:lpstr>Кирова 15а</vt:lpstr>
      <vt:lpstr>Кирова 14</vt:lpstr>
      <vt:lpstr>Кирова 16</vt:lpstr>
      <vt:lpstr>Кирова 18</vt:lpstr>
      <vt:lpstr>Кирова 20</vt:lpstr>
      <vt:lpstr>Кирова 22</vt:lpstr>
      <vt:lpstr>горького 8а</vt:lpstr>
      <vt:lpstr>Кирова 24</vt:lpstr>
      <vt:lpstr>Кирова 26</vt:lpstr>
      <vt:lpstr>Кирова 28</vt:lpstr>
      <vt:lpstr>Клубный 1</vt:lpstr>
      <vt:lpstr>Клубный 2</vt:lpstr>
      <vt:lpstr>Клубный 3</vt:lpstr>
      <vt:lpstr>Клубный 4</vt:lpstr>
      <vt:lpstr>Заводская 3</vt:lpstr>
      <vt:lpstr>Заводская 4</vt:lpstr>
      <vt:lpstr>Горького 10</vt:lpstr>
      <vt:lpstr>Горького 11</vt:lpstr>
      <vt:lpstr>Горького 16</vt:lpstr>
      <vt:lpstr>Горького 12</vt:lpstr>
      <vt:lpstr>Нефтебаза 6</vt:lpstr>
      <vt:lpstr>Нефтебаза 8</vt:lpstr>
      <vt:lpstr>Нефтебаза 10</vt:lpstr>
      <vt:lpstr>Гористая 2</vt:lpstr>
      <vt:lpstr>Гористая 4</vt:lpstr>
      <vt:lpstr>Больничная 7</vt:lpstr>
      <vt:lpstr>Совхозная 1</vt:lpstr>
      <vt:lpstr>Совхозная 2</vt:lpstr>
      <vt:lpstr>Совхозная 3</vt:lpstr>
      <vt:lpstr>Совхозная 4</vt:lpstr>
      <vt:lpstr>Совхозная 5</vt:lpstr>
      <vt:lpstr>Совхозная 6</vt:lpstr>
      <vt:lpstr>Совхозная 8</vt:lpstr>
      <vt:lpstr>Совхозная 11</vt:lpstr>
      <vt:lpstr>нефтебаза 1</vt:lpstr>
      <vt:lpstr>нефтебаза 4</vt:lpstr>
      <vt:lpstr>центральная 40</vt:lpstr>
      <vt:lpstr>железнод 4</vt:lpstr>
      <vt:lpstr>заводская 14</vt:lpstr>
      <vt:lpstr>Лист1</vt:lpstr>
      <vt:lpstr>Лист2</vt:lpstr>
      <vt:lpstr>Лист3</vt:lpstr>
      <vt:lpstr>'Больничная 7'!Область_печати</vt:lpstr>
      <vt:lpstr>'Гагарина 1'!Область_печати</vt:lpstr>
      <vt:lpstr>'Гагарина 10'!Область_печати</vt:lpstr>
      <vt:lpstr>'Гагарина 2'!Область_печати</vt:lpstr>
      <vt:lpstr>'Гагарина 3'!Область_печати</vt:lpstr>
      <vt:lpstr>'Гагарина 4'!Область_печати</vt:lpstr>
      <vt:lpstr>'Гагарина 5'!Область_печати</vt:lpstr>
      <vt:lpstr>'Гагарина 6'!Область_печати</vt:lpstr>
      <vt:lpstr>'Гагарина 7'!Область_печати</vt:lpstr>
      <vt:lpstr>'Гагарина 9'!Область_печати</vt:lpstr>
      <vt:lpstr>'Гористая 2'!Область_печати</vt:lpstr>
      <vt:lpstr>'Гористая 4'!Область_печати</vt:lpstr>
      <vt:lpstr>'Горького 10'!Область_печати</vt:lpstr>
      <vt:lpstr>'Горького 11'!Область_печати</vt:lpstr>
      <vt:lpstr>'Горького 12'!Область_печати</vt:lpstr>
      <vt:lpstr>'Горького 16'!Область_печати</vt:lpstr>
      <vt:lpstr>'Заводская 3'!Область_печати</vt:lpstr>
      <vt:lpstr>'Заводская 4'!Область_печати</vt:lpstr>
      <vt:lpstr>'Кирова 13а'!Область_печати</vt:lpstr>
      <vt:lpstr>'Кирова 14'!Область_печати</vt:lpstr>
      <vt:lpstr>'Кирова 15а'!Область_печати</vt:lpstr>
      <vt:lpstr>'Кирова 16'!Область_печати</vt:lpstr>
      <vt:lpstr>'Кирова 18'!Область_печати</vt:lpstr>
      <vt:lpstr>'Кирова 2'!Область_печати</vt:lpstr>
      <vt:lpstr>'Кирова 20'!Область_печати</vt:lpstr>
      <vt:lpstr>'Кирова 22'!Область_печати</vt:lpstr>
      <vt:lpstr>'Кирова 24'!Область_печати</vt:lpstr>
      <vt:lpstr>'Кирова 26'!Область_печати</vt:lpstr>
      <vt:lpstr>'Кирова 28'!Область_печати</vt:lpstr>
      <vt:lpstr>'Кирова 4'!Область_печати</vt:lpstr>
      <vt:lpstr>'Кирова 6'!Область_печати</vt:lpstr>
      <vt:lpstr>'Кирова 8'!Область_печати</vt:lpstr>
      <vt:lpstr>'Клубный 1'!Область_печати</vt:lpstr>
      <vt:lpstr>'Клубный 2'!Область_печати</vt:lpstr>
      <vt:lpstr>'Клубный 3'!Область_печати</vt:lpstr>
      <vt:lpstr>'Клубный 4'!Область_печати</vt:lpstr>
      <vt:lpstr>'Комсомольская 10'!Область_печати</vt:lpstr>
      <vt:lpstr>'Комсомольская 12'!Область_печати</vt:lpstr>
      <vt:lpstr>'Комсомольская 13'!Область_печати</vt:lpstr>
      <vt:lpstr>'Комсомольская 14'!Область_печати</vt:lpstr>
      <vt:lpstr>'Комсомольская 15'!Область_печати</vt:lpstr>
      <vt:lpstr>'Комсомольская 17'!Область_печати</vt:lpstr>
      <vt:lpstr>'Комсомольская 6'!Область_печати</vt:lpstr>
      <vt:lpstr>'Комсомольская 7'!Область_печати</vt:lpstr>
      <vt:lpstr>'Комсомольская 9'!Область_печати</vt:lpstr>
      <vt:lpstr>'Конституции 10'!Область_печати</vt:lpstr>
      <vt:lpstr>'Конституции 12'!Область_печати</vt:lpstr>
      <vt:lpstr>'Конституции 22'!Область_печати</vt:lpstr>
      <vt:lpstr>'Конституции 22а'!Область_печати</vt:lpstr>
      <vt:lpstr>Конституции16!Область_печати</vt:lpstr>
      <vt:lpstr>Конституции17!Область_печати</vt:lpstr>
      <vt:lpstr>'Ленина 11'!Область_печати</vt:lpstr>
      <vt:lpstr>'Ленина 12'!Область_печати</vt:lpstr>
      <vt:lpstr>'Ленина 14'!Область_печати</vt:lpstr>
      <vt:lpstr>'Ленина 15 '!Область_печати</vt:lpstr>
      <vt:lpstr>'Ленина 16'!Область_печати</vt:lpstr>
      <vt:lpstr>'Ленина 19'!Область_печати</vt:lpstr>
      <vt:lpstr>'Ленина 2'!Область_печати</vt:lpstr>
      <vt:lpstr>'Ленина 21'!Область_печати</vt:lpstr>
      <vt:lpstr>'Ленина 3'!Область_печати</vt:lpstr>
      <vt:lpstr>'Ленина 4'!Область_печати</vt:lpstr>
      <vt:lpstr>'ленина 5'!Область_печати</vt:lpstr>
      <vt:lpstr>Ленина1!Область_печати</vt:lpstr>
      <vt:lpstr>'Молодежная 11'!Область_печати</vt:lpstr>
      <vt:lpstr>'Молодежная 12'!Область_печати</vt:lpstr>
      <vt:lpstr>'Молодежная 14'!Область_печати</vt:lpstr>
      <vt:lpstr>'Нефтебаза 10'!Область_печати</vt:lpstr>
      <vt:lpstr>'Нефтебаза 6'!Область_печати</vt:lpstr>
      <vt:lpstr>'Нефтебаза 8'!Область_печати</vt:lpstr>
      <vt:lpstr>'Октябрьская 11'!Область_печати</vt:lpstr>
      <vt:lpstr>'Октябрьская 5'!Область_печати</vt:lpstr>
      <vt:lpstr>'Октябрьская 5 а'!Область_печати</vt:lpstr>
      <vt:lpstr>'Октябрьская 9'!Область_печати</vt:lpstr>
      <vt:lpstr>'Онежская 1'!Область_печати</vt:lpstr>
      <vt:lpstr>'пер.Гагарина 10'!Область_печати</vt:lpstr>
      <vt:lpstr>'пер.Гагарина 11'!Область_печати</vt:lpstr>
      <vt:lpstr>'пер.Гагарина 12'!Область_печати</vt:lpstr>
      <vt:lpstr>'пер.Гагарина 13'!Область_печати</vt:lpstr>
      <vt:lpstr>'пер.Гагарина 7'!Область_печати</vt:lpstr>
      <vt:lpstr>'пер.Гагарина 9'!Область_печати</vt:lpstr>
      <vt:lpstr>'Первомайская 1'!Область_печати</vt:lpstr>
      <vt:lpstr>'Первомайская 11'!Область_печати</vt:lpstr>
      <vt:lpstr>'Первомайская 14'!Область_печати</vt:lpstr>
      <vt:lpstr>'Первомайская 16'!Область_печати</vt:lpstr>
      <vt:lpstr>'Первомайская 3'!Область_печати</vt:lpstr>
      <vt:lpstr>'Первомайская 4'!Область_печати</vt:lpstr>
      <vt:lpstr>'Первомайская 5а'!Область_печати</vt:lpstr>
      <vt:lpstr>'Первомайская 6'!Область_печати</vt:lpstr>
      <vt:lpstr>'Первомайская 9'!Область_печати</vt:lpstr>
      <vt:lpstr>'Повенецкая 10'!Область_печати</vt:lpstr>
      <vt:lpstr>'Повенецкая 11'!Область_печати</vt:lpstr>
      <vt:lpstr>'Повенецкая 12'!Область_печати</vt:lpstr>
      <vt:lpstr>'Повенецкая 13'!Область_печати</vt:lpstr>
      <vt:lpstr>'Повенецкая 7а'!Область_печати</vt:lpstr>
      <vt:lpstr>'Повенецкая 8'!Область_печати</vt:lpstr>
      <vt:lpstr>'Повенецкая 9'!Область_печати</vt:lpstr>
      <vt:lpstr>'Совхозная 1'!Область_печати</vt:lpstr>
      <vt:lpstr>'Совхозная 11'!Область_печати</vt:lpstr>
      <vt:lpstr>'Совхозная 2'!Область_печати</vt:lpstr>
      <vt:lpstr>'Совхозная 3'!Область_печати</vt:lpstr>
      <vt:lpstr>'Совхозная 4'!Область_печати</vt:lpstr>
      <vt:lpstr>'Совхозная 5'!Область_печати</vt:lpstr>
      <vt:lpstr>'Совхозная 6'!Область_печати</vt:lpstr>
      <vt:lpstr>'Совхозная 8'!Область_печати</vt:lpstr>
      <vt:lpstr>'Труда 10'!Область_печати</vt:lpstr>
      <vt:lpstr>'Труда 13'!Область_печати</vt:lpstr>
      <vt:lpstr>'Труда 14'!Область_печати</vt:lpstr>
      <vt:lpstr>'Труда 15'!Область_печати</vt:lpstr>
      <vt:lpstr>'Труда 19'!Область_печати</vt:lpstr>
      <vt:lpstr>'Труда 19а'!Область_печати</vt:lpstr>
      <vt:lpstr>'Труда 22'!Область_печати</vt:lpstr>
      <vt:lpstr>'Труда 9'!Область_печати</vt:lpstr>
      <vt:lpstr>'Челюскинцев 10'!Область_печати</vt:lpstr>
      <vt:lpstr>'Челюскинцев 11'!Область_печати</vt:lpstr>
      <vt:lpstr>'Челюскинцев 12'!Область_печати</vt:lpstr>
      <vt:lpstr>'Челюскинцев 16'!Область_печати</vt:lpstr>
      <vt:lpstr>'Челюскинцев 18'!Область_печати</vt:lpstr>
      <vt:lpstr>'Челюскинцев 22'!Область_печати</vt:lpstr>
      <vt:lpstr>'Челюскинцев 23'!Область_печати</vt:lpstr>
      <vt:lpstr>'Челюскинцев 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ooopg</cp:lastModifiedBy>
  <cp:revision>1</cp:revision>
  <cp:lastPrinted>2019-01-28T11:11:01Z</cp:lastPrinted>
  <dcterms:created xsi:type="dcterms:W3CDTF">2019-01-25T10:23:30Z</dcterms:created>
  <dcterms:modified xsi:type="dcterms:W3CDTF">2020-03-08T14:51:39Z</dcterms:modified>
  <dc:language>en-US</dc:language>
</cp:coreProperties>
</file>